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95" windowHeight="10305"/>
  </bookViews>
  <sheets>
    <sheet name="Front-Page" sheetId="2" r:id="rId1"/>
    <sheet name="DawnChorus" sheetId="1" r:id="rId2"/>
  </sheets>
  <calcPr calcId="125725"/>
</workbook>
</file>

<file path=xl/calcChain.xml><?xml version="1.0" encoding="utf-8"?>
<calcChain xmlns="http://schemas.openxmlformats.org/spreadsheetml/2006/main">
  <c r="D92" i="2"/>
  <c r="D10"/>
  <c r="D11"/>
  <c r="D12"/>
  <c r="D17"/>
  <c r="D19"/>
  <c r="D20"/>
  <c r="D24"/>
  <c r="D27"/>
  <c r="D29"/>
  <c r="D31"/>
  <c r="D32"/>
  <c r="D35"/>
  <c r="D37"/>
  <c r="D41"/>
  <c r="D49"/>
  <c r="D51"/>
  <c r="D54"/>
  <c r="D57"/>
  <c r="D58"/>
  <c r="D61"/>
  <c r="D62"/>
  <c r="D66"/>
  <c r="D67"/>
  <c r="D70"/>
  <c r="D72"/>
  <c r="D75"/>
  <c r="D86"/>
  <c r="D87"/>
  <c r="I96" i="1"/>
  <c r="D90"/>
  <c r="W8"/>
  <c r="W9"/>
  <c r="G11" i="2" s="1"/>
  <c r="W10" i="1"/>
  <c r="G12" i="2" s="1"/>
  <c r="W11" i="1"/>
  <c r="G13" i="2" s="1"/>
  <c r="W12" i="1"/>
  <c r="G14" i="2" s="1"/>
  <c r="W13" i="1"/>
  <c r="W14"/>
  <c r="W15"/>
  <c r="G17" i="2" s="1"/>
  <c r="W16" i="1"/>
  <c r="G18" i="2" s="1"/>
  <c r="W17" i="1"/>
  <c r="G19" i="2" s="1"/>
  <c r="W18" i="1"/>
  <c r="G20" i="2" s="1"/>
  <c r="W19" i="1"/>
  <c r="W20"/>
  <c r="W21"/>
  <c r="G23" i="2" s="1"/>
  <c r="W22" i="1"/>
  <c r="G24" i="2" s="1"/>
  <c r="W23" i="1"/>
  <c r="G25" i="2" s="1"/>
  <c r="W24" i="1"/>
  <c r="G26" i="2" s="1"/>
  <c r="W25" i="1"/>
  <c r="W26"/>
  <c r="W27"/>
  <c r="G29" i="2" s="1"/>
  <c r="W28" i="1"/>
  <c r="G30" i="2" s="1"/>
  <c r="W29" i="1"/>
  <c r="W30"/>
  <c r="W31"/>
  <c r="W32"/>
  <c r="W33"/>
  <c r="G33" i="2" s="1"/>
  <c r="W34" i="1"/>
  <c r="W35"/>
  <c r="W36"/>
  <c r="W37"/>
  <c r="W38"/>
  <c r="W39"/>
  <c r="G39" i="2" s="1"/>
  <c r="W40" i="1"/>
  <c r="W41"/>
  <c r="W42"/>
  <c r="W43"/>
  <c r="W44"/>
  <c r="W45"/>
  <c r="G45" i="2" s="1"/>
  <c r="W46" i="1"/>
  <c r="W47"/>
  <c r="W48"/>
  <c r="W49"/>
  <c r="W50"/>
  <c r="W51"/>
  <c r="G51" i="2" s="1"/>
  <c r="W52" i="1"/>
  <c r="W53"/>
  <c r="W54"/>
  <c r="W55"/>
  <c r="W56"/>
  <c r="W57"/>
  <c r="G57" i="2" s="1"/>
  <c r="W58" i="1"/>
  <c r="W59"/>
  <c r="W60"/>
  <c r="W61"/>
  <c r="W62"/>
  <c r="W63"/>
  <c r="G63" i="2" s="1"/>
  <c r="W64" i="1"/>
  <c r="W65"/>
  <c r="W66"/>
  <c r="W67"/>
  <c r="W68"/>
  <c r="W69"/>
  <c r="G69" i="2" s="1"/>
  <c r="W70" i="1"/>
  <c r="W71"/>
  <c r="W72"/>
  <c r="W73"/>
  <c r="W74"/>
  <c r="W75"/>
  <c r="G75" i="2" s="1"/>
  <c r="W76" i="1"/>
  <c r="G76" i="2" s="1"/>
  <c r="W77" i="1"/>
  <c r="W78"/>
  <c r="W79"/>
  <c r="W80"/>
  <c r="W81"/>
  <c r="G81" i="2" s="1"/>
  <c r="W82" i="1"/>
  <c r="G82" i="2" s="1"/>
  <c r="W83" i="1"/>
  <c r="W84"/>
  <c r="W85"/>
  <c r="W86"/>
  <c r="W87"/>
  <c r="G87" i="2" s="1"/>
  <c r="W88" i="1"/>
  <c r="G88" i="2" s="1"/>
  <c r="W89" i="1"/>
  <c r="W7"/>
  <c r="W6"/>
  <c r="B90"/>
  <c r="G92" i="2" s="1"/>
  <c r="G9"/>
  <c r="G71"/>
  <c r="E19"/>
  <c r="U90" i="1"/>
  <c r="F90"/>
  <c r="G90"/>
  <c r="H90"/>
  <c r="I90"/>
  <c r="J90"/>
  <c r="K90"/>
  <c r="L90"/>
  <c r="M90"/>
  <c r="N90"/>
  <c r="O90"/>
  <c r="P90"/>
  <c r="Q90"/>
  <c r="R90"/>
  <c r="S90"/>
  <c r="T90"/>
  <c r="E90"/>
  <c r="E10" i="2"/>
  <c r="E11"/>
  <c r="E12"/>
  <c r="E14"/>
  <c r="E17"/>
  <c r="E18"/>
  <c r="E20"/>
  <c r="E23"/>
  <c r="E24"/>
  <c r="E25"/>
  <c r="E26"/>
  <c r="E29"/>
  <c r="E31"/>
  <c r="E32"/>
  <c r="E33"/>
  <c r="E34"/>
  <c r="E35"/>
  <c r="E36"/>
  <c r="E37"/>
  <c r="E38"/>
  <c r="E42"/>
  <c r="E44"/>
  <c r="E47"/>
  <c r="E49"/>
  <c r="E50"/>
  <c r="E52"/>
  <c r="E55"/>
  <c r="E57"/>
  <c r="E59"/>
  <c r="E60"/>
  <c r="E64"/>
  <c r="E65"/>
  <c r="E66"/>
  <c r="E68"/>
  <c r="E71"/>
  <c r="E73"/>
  <c r="E75"/>
  <c r="E78"/>
  <c r="E80"/>
  <c r="E81"/>
  <c r="E84"/>
  <c r="E85"/>
  <c r="E86"/>
  <c r="E88"/>
  <c r="B9"/>
  <c r="A9"/>
  <c r="G7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10"/>
  <c r="A84"/>
  <c r="A85"/>
  <c r="A86"/>
  <c r="A87"/>
  <c r="A88"/>
  <c r="A89"/>
  <c r="A68"/>
  <c r="A69"/>
  <c r="A70"/>
  <c r="A71"/>
  <c r="A72"/>
  <c r="A73"/>
  <c r="A74"/>
  <c r="A75"/>
  <c r="A76"/>
  <c r="A77"/>
  <c r="A78"/>
  <c r="A79"/>
  <c r="A80"/>
  <c r="A81"/>
  <c r="A82"/>
  <c r="A83"/>
  <c r="A65"/>
  <c r="A66"/>
  <c r="A67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10"/>
  <c r="B7"/>
  <c r="A7"/>
  <c r="G10"/>
  <c r="G15"/>
  <c r="G16"/>
  <c r="G21"/>
  <c r="G22"/>
  <c r="G27"/>
  <c r="G28"/>
  <c r="G32"/>
  <c r="G34"/>
  <c r="G35"/>
  <c r="G36"/>
  <c r="G37"/>
  <c r="G38"/>
  <c r="G40"/>
  <c r="G41"/>
  <c r="G42"/>
  <c r="G43"/>
  <c r="G44"/>
  <c r="G46"/>
  <c r="G47"/>
  <c r="G48"/>
  <c r="G49"/>
  <c r="G50"/>
  <c r="G52"/>
  <c r="G53"/>
  <c r="G54"/>
  <c r="G55"/>
  <c r="G56"/>
  <c r="G58"/>
  <c r="G59"/>
  <c r="G60"/>
  <c r="G61"/>
  <c r="G62"/>
  <c r="G64"/>
  <c r="G65"/>
  <c r="G66"/>
  <c r="G67"/>
  <c r="G68"/>
  <c r="G70"/>
  <c r="G72"/>
  <c r="G73"/>
  <c r="G74"/>
  <c r="G77"/>
  <c r="G78"/>
  <c r="G79"/>
  <c r="G80"/>
  <c r="G83"/>
  <c r="G84"/>
  <c r="G85"/>
  <c r="G86"/>
  <c r="I97" i="1"/>
  <c r="I95"/>
  <c r="G31" i="2" l="1"/>
  <c r="E92"/>
  <c r="I99" i="1"/>
  <c r="I101"/>
  <c r="I98"/>
</calcChain>
</file>

<file path=xl/comments1.xml><?xml version="1.0" encoding="utf-8"?>
<comments xmlns="http://schemas.openxmlformats.org/spreadsheetml/2006/main">
  <authors>
    <author>Alastair Yates</author>
  </authors>
  <commentList>
    <comment ref="I6" authorId="0">
      <text>
        <r>
          <rPr>
            <b/>
            <sz val="9"/>
            <color indexed="81"/>
            <rFont val="Tahoma"/>
            <charset val="1"/>
          </rPr>
          <t>Alastair Yates:</t>
        </r>
        <r>
          <rPr>
            <sz val="9"/>
            <color indexed="81"/>
            <rFont val="Tahoma"/>
            <charset val="1"/>
          </rPr>
          <t xml:space="preserve">
Two counts this year - 02/05 and 23/05. x = ONLY 02/05: 
# = BOTH 02/05 and 23/05:
z = ONLY 23/05. See below for numbers
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Alastair Yates:</t>
        </r>
        <r>
          <rPr>
            <sz val="9"/>
            <color indexed="81"/>
            <rFont val="Tahoma"/>
            <family val="2"/>
          </rPr>
          <t xml:space="preserve">
Special social distant Dawn Chorus!</t>
        </r>
      </text>
    </comment>
    <comment ref="I90" authorId="0">
      <text>
        <r>
          <rPr>
            <b/>
            <sz val="9"/>
            <color indexed="81"/>
            <rFont val="Tahoma"/>
            <family val="2"/>
          </rPr>
          <t>Alastair Yates:</t>
        </r>
        <r>
          <rPr>
            <sz val="9"/>
            <color indexed="81"/>
            <rFont val="Tahoma"/>
            <family val="2"/>
          </rPr>
          <t xml:space="preserve">
on 2 different days.
</t>
        </r>
      </text>
    </comment>
  </commentList>
</comments>
</file>

<file path=xl/sharedStrings.xml><?xml version="1.0" encoding="utf-8"?>
<sst xmlns="http://schemas.openxmlformats.org/spreadsheetml/2006/main" count="923" uniqueCount="235">
  <si>
    <t>Dubwath Silver Meadows</t>
  </si>
  <si>
    <t>Latin name</t>
  </si>
  <si>
    <t>Common name</t>
  </si>
  <si>
    <t>Barn Owl</t>
  </si>
  <si>
    <t>Blackbird</t>
  </si>
  <si>
    <t>Blackcap</t>
  </si>
  <si>
    <t>Blue Tit</t>
  </si>
  <si>
    <t>Brambling</t>
  </si>
  <si>
    <t>Bullfinch</t>
  </si>
  <si>
    <t>Buzzard</t>
  </si>
  <si>
    <t>Chaffinch</t>
  </si>
  <si>
    <t>Chiffchaff</t>
  </si>
  <si>
    <t>Coal Tit</t>
  </si>
  <si>
    <t>Collared Dove</t>
  </si>
  <si>
    <t>Common Sandpiper</t>
  </si>
  <si>
    <t>Dunnock</t>
  </si>
  <si>
    <t>Garden Warbler</t>
  </si>
  <si>
    <t>Goldcrest</t>
  </si>
  <si>
    <t>Goldfinch</t>
  </si>
  <si>
    <t>Grasshopper warbler</t>
  </si>
  <si>
    <t>Great Spotted Woodpecker</t>
  </si>
  <si>
    <t>Great Tit</t>
  </si>
  <si>
    <t>Greenfinch</t>
  </si>
  <si>
    <t xml:space="preserve">Greylag Goose </t>
  </si>
  <si>
    <t>Heron</t>
  </si>
  <si>
    <t>House Martin</t>
  </si>
  <si>
    <t>House Sparrow</t>
  </si>
  <si>
    <t>Jackdaw</t>
  </si>
  <si>
    <t>Jay</t>
  </si>
  <si>
    <t>Kestrel</t>
  </si>
  <si>
    <t>Linnet</t>
  </si>
  <si>
    <t>Long-tailed Tit</t>
  </si>
  <si>
    <t>Magpie</t>
  </si>
  <si>
    <t>Mallard</t>
  </si>
  <si>
    <t>Meadow Pipit</t>
  </si>
  <si>
    <t>Mistle Thrush</t>
  </si>
  <si>
    <t>Moorhen</t>
  </si>
  <si>
    <t>Nuthatch</t>
  </si>
  <si>
    <t>Peregrine Falcon</t>
  </si>
  <si>
    <t>Pheasant</t>
  </si>
  <si>
    <t>Pied Flycatcher</t>
  </si>
  <si>
    <t>Pied Wagtail</t>
  </si>
  <si>
    <t>Redpoll</t>
  </si>
  <si>
    <t>Redstart</t>
  </si>
  <si>
    <t>Reed Bunting</t>
  </si>
  <si>
    <t>Robin</t>
  </si>
  <si>
    <t>Rook</t>
  </si>
  <si>
    <t>Sedge Warbler</t>
  </si>
  <si>
    <t>Siskin</t>
  </si>
  <si>
    <t>Snipe</t>
  </si>
  <si>
    <t>Song Thrush</t>
  </si>
  <si>
    <t>Sparrowhawk</t>
  </si>
  <si>
    <t>Swallow</t>
  </si>
  <si>
    <t>Tree Creeper</t>
  </si>
  <si>
    <t>Whitethroat</t>
  </si>
  <si>
    <t>Willow warbler</t>
  </si>
  <si>
    <t>Woodcock</t>
  </si>
  <si>
    <t>Wood Pigeon</t>
  </si>
  <si>
    <t>Wren</t>
  </si>
  <si>
    <t>Yellowhammer</t>
  </si>
  <si>
    <t>Tyto alba</t>
  </si>
  <si>
    <t>Turdus merula</t>
  </si>
  <si>
    <t>Sylvia atricapilla</t>
  </si>
  <si>
    <t>Parus caeruleus</t>
  </si>
  <si>
    <t>Fringilla montifringilla</t>
  </si>
  <si>
    <t>Pyrrhula pyrrhula</t>
  </si>
  <si>
    <t>Buteo buteo</t>
  </si>
  <si>
    <t>Corvus corone corone</t>
  </si>
  <si>
    <t>Fringilla coelebs</t>
  </si>
  <si>
    <t>Phylloscopus collybita</t>
  </si>
  <si>
    <t>Parus ater</t>
  </si>
  <si>
    <t>Streptopelia decaocto</t>
  </si>
  <si>
    <t>Actitis hypoleucos</t>
  </si>
  <si>
    <t>Prunella modularis</t>
  </si>
  <si>
    <t>Sylvia borin</t>
  </si>
  <si>
    <t>Regulus regulus</t>
  </si>
  <si>
    <t>Carduelis carduelis</t>
  </si>
  <si>
    <t>Locustella naevia</t>
  </si>
  <si>
    <t>Parus major</t>
  </si>
  <si>
    <t>Carduelis chloris</t>
  </si>
  <si>
    <t>Anser anser</t>
  </si>
  <si>
    <t>Delichon urbica</t>
  </si>
  <si>
    <t>Passer domesticus</t>
  </si>
  <si>
    <t>Corvus monedula</t>
  </si>
  <si>
    <t>Falco tinnunculus</t>
  </si>
  <si>
    <t>Aegithalos caudatus</t>
  </si>
  <si>
    <t>Pica pica</t>
  </si>
  <si>
    <t>Anas platyrhynchos</t>
  </si>
  <si>
    <t>Anthus pratensis</t>
  </si>
  <si>
    <t>Turdus viscivorus</t>
  </si>
  <si>
    <t>Gallinula chloropus</t>
  </si>
  <si>
    <t>Sitta europaea</t>
  </si>
  <si>
    <t>Falco peregrinus</t>
  </si>
  <si>
    <t>Phasianus colchicus</t>
  </si>
  <si>
    <t>Ficedula hypoleuca</t>
  </si>
  <si>
    <t>Motacilla alba</t>
  </si>
  <si>
    <t>Carduelis flammea</t>
  </si>
  <si>
    <t>Phoenicurus phoenicurus</t>
  </si>
  <si>
    <t>Emberiza schoeniclus</t>
  </si>
  <si>
    <t>Erithacus rubecula</t>
  </si>
  <si>
    <t>Corvus frugilegus</t>
  </si>
  <si>
    <t>Acrocephalus schoenobaenus</t>
  </si>
  <si>
    <t>Carduelis spinus</t>
  </si>
  <si>
    <t>Gallinago gallinago</t>
  </si>
  <si>
    <t>Turdus philomelos</t>
  </si>
  <si>
    <t>Accipiter nisus</t>
  </si>
  <si>
    <t>Hirundo rustica</t>
  </si>
  <si>
    <t>Certhia familiaris</t>
  </si>
  <si>
    <t>Sylvia communis</t>
  </si>
  <si>
    <t>Phylloscopus trochilus</t>
  </si>
  <si>
    <t>Scolopax rusticola</t>
  </si>
  <si>
    <t>Troglodytes troglodytes</t>
  </si>
  <si>
    <t>Emberiza citrinella</t>
  </si>
  <si>
    <t>#</t>
  </si>
  <si>
    <t>Cuckoo</t>
  </si>
  <si>
    <t>Cuculus canorus</t>
  </si>
  <si>
    <t>Curlew</t>
  </si>
  <si>
    <t>Numenius arquata</t>
  </si>
  <si>
    <t>Lesser Redpoll</t>
  </si>
  <si>
    <t>Stock Dove</t>
  </si>
  <si>
    <t>Columba oenas</t>
  </si>
  <si>
    <t>Tawny Owl</t>
  </si>
  <si>
    <t>Strix aluco</t>
  </si>
  <si>
    <t>Oystercatcher</t>
  </si>
  <si>
    <t>Haematopus ostralegus</t>
  </si>
  <si>
    <t>Cormorant</t>
  </si>
  <si>
    <t>Mute Swan</t>
  </si>
  <si>
    <t>Cygnus olor</t>
  </si>
  <si>
    <t>Sand Martin</t>
  </si>
  <si>
    <t>Riparia riparia</t>
  </si>
  <si>
    <t>Canada Goose</t>
  </si>
  <si>
    <t>##</t>
  </si>
  <si>
    <t>Tree Sparrow</t>
  </si>
  <si>
    <t>Passer montanus</t>
  </si>
  <si>
    <t>Number of species observed:</t>
  </si>
  <si>
    <t>Goosander</t>
  </si>
  <si>
    <t>Herring Gull</t>
  </si>
  <si>
    <t>Larus argentatus</t>
  </si>
  <si>
    <t>Lapwing</t>
  </si>
  <si>
    <t>Vanellus vanellus</t>
  </si>
  <si>
    <t>Teal</t>
  </si>
  <si>
    <t>Anas crecca</t>
  </si>
  <si>
    <t>Osprey</t>
  </si>
  <si>
    <t>Pandion haliaetus</t>
  </si>
  <si>
    <t>Wood Warbler</t>
  </si>
  <si>
    <t>years</t>
  </si>
  <si>
    <t>Phylloscopus sibilatrix</t>
  </si>
  <si>
    <t>No. times seen in</t>
  </si>
  <si>
    <t>Branta Canadensis</t>
  </si>
  <si>
    <t>Phalacrocorax carbo</t>
  </si>
  <si>
    <t>Mergus merganser</t>
  </si>
  <si>
    <t>Dendrocopos major</t>
  </si>
  <si>
    <t>Ardea cinerea</t>
  </si>
  <si>
    <t>Garruls glandarius</t>
  </si>
  <si>
    <t>Columba palumbus</t>
  </si>
  <si>
    <t>Dry, sunny, 4°C</t>
  </si>
  <si>
    <t>Dry, 3°C</t>
  </si>
  <si>
    <t>Dry, 8°C</t>
  </si>
  <si>
    <t>Rain, 7°C</t>
  </si>
  <si>
    <t>Dry, -1°C</t>
  </si>
  <si>
    <t>Dry, 7°C</t>
  </si>
  <si>
    <t>Dry, 2°C</t>
  </si>
  <si>
    <t>Dry, 6°C</t>
  </si>
  <si>
    <t>Rain, windy, 6°C</t>
  </si>
  <si>
    <t>David Bruin, Tony Marsh, Dave Thomason, Barbara Thomson</t>
  </si>
  <si>
    <t>Tony Marsh, others we are not sure about (no records) but probably including Barbara Thomson</t>
  </si>
  <si>
    <t>David Bruin, others we are not sure about (no records) but probably including Barbara Thomson</t>
  </si>
  <si>
    <t>David Bruin, Dave Thomason, Barbara Thomson, Denis White</t>
  </si>
  <si>
    <t>David Bruin, John Malley, Barbara Thomsom, Denis White, Richard Wimpress</t>
  </si>
  <si>
    <t>David Holt, John Malley, Dave Thomason</t>
  </si>
  <si>
    <t>David Holt, John Malley, Barbara Thomson</t>
  </si>
  <si>
    <t>David Bruin, Peter Macqueen, Dave Tomason, Barbara Thomson, Denis White, Richard Wimpress</t>
  </si>
  <si>
    <t>Dry, 8 °C</t>
  </si>
  <si>
    <t>David Bruin, Peter Macqueen (not sure, records, incomplete), Dave Thomason, Barbara Thomson</t>
  </si>
  <si>
    <t>Weather:</t>
  </si>
  <si>
    <t xml:space="preserve">  # = observed on the morning of the day.</t>
  </si>
  <si>
    <t>We have had various leaders over the years: Many thanks to David Bruin, David Holt, Dave Thomason, Peter Macqueen, John Malley, Tony Marsh, Barbara Thomson, Denis White and the late Richard Wimpress for their work.</t>
  </si>
  <si>
    <t>Cold, dry, 2°C</t>
  </si>
  <si>
    <t>Tree Pipit</t>
  </si>
  <si>
    <t>Anthus trivialis</t>
  </si>
  <si>
    <t xml:space="preserve"> Covid-19 caused problems! Thanks to Dave Thomason (03/05 - 32 species) and  David Bruin (14/05) for this. The ones marked ## were seen on on 14/05.</t>
  </si>
  <si>
    <t>Covid-19 caused problems! Thanks to David Thomason  and David Bruin for getting up early.Key: # = observed on 02/05 AND 23/05, x = observed ONLY on 02/05, z = observed ONLY on 23/05</t>
  </si>
  <si>
    <t>z</t>
  </si>
  <si>
    <t>x</t>
  </si>
  <si>
    <t>Observed ONLY on 02/05</t>
  </si>
  <si>
    <t>Observed on  02/05  AND 23/05</t>
  </si>
  <si>
    <t>Observed ONLY on 23/05</t>
  </si>
  <si>
    <t>Total for 02/05</t>
  </si>
  <si>
    <t>Total for 23/05</t>
  </si>
  <si>
    <t>Breakdown of numbers from 2021:</t>
  </si>
  <si>
    <t>Acanthis cabaret</t>
  </si>
  <si>
    <t>Acanthis cannabina</t>
  </si>
  <si>
    <t>Dave Thomason has kindly put together the above list of observed birds at DSM over the years.   Not all have been seen at a Dawn Chorus! (these show as "0" in the list far right)</t>
  </si>
  <si>
    <t>Lesser Black-backed Gull</t>
  </si>
  <si>
    <t>Larus fuscus</t>
  </si>
  <si>
    <t>Mandarin Duck</t>
  </si>
  <si>
    <t>Aix Galericulata</t>
  </si>
  <si>
    <t>Shelduck</t>
  </si>
  <si>
    <t>Tadorna tadorna</t>
  </si>
  <si>
    <t>Drizzle, easing by 06:00, 6°C, little if any wind</t>
  </si>
  <si>
    <t>David Thomason
Barbara Thomson
David Bruin
Tony Marsh</t>
  </si>
  <si>
    <t>Group Leaders:              (not in any order!)</t>
  </si>
  <si>
    <t>Total for the two days (should equal the total!))</t>
  </si>
  <si>
    <t>Mild, 12°C, no wind, v. misty.</t>
  </si>
  <si>
    <t>Barbara Thomson, Tony Marsh, David Bruin, David Thomason. On Moth duty, Peter Maqueen,</t>
  </si>
  <si>
    <t>And also: a roe deer and a weasel!</t>
  </si>
  <si>
    <t>Also a roe deer.</t>
  </si>
  <si>
    <t>Swift</t>
  </si>
  <si>
    <t>Apus apus</t>
  </si>
  <si>
    <t>Calm, 9°C, no wind, slight drizzle.</t>
  </si>
  <si>
    <t>Barbara Thomson, Tony Marsh, David Thomason.</t>
  </si>
  <si>
    <t>Summary data</t>
  </si>
  <si>
    <t>Number of species counted:</t>
  </si>
  <si>
    <t>seen on:</t>
  </si>
  <si>
    <t>The DawnChorus tab gives the full list of information.</t>
  </si>
  <si>
    <t>number of times seen over:</t>
  </si>
  <si>
    <t>David Thomason, Barbara Thomson, David Bruin</t>
  </si>
  <si>
    <t>Also: 2 Roe Deer and a shrew!</t>
  </si>
  <si>
    <t>Dry, calm, slight breeze, slight overcast at start, then sunny. Cold, 4°C.</t>
  </si>
  <si>
    <t>Skylark</t>
  </si>
  <si>
    <t>Alauda</t>
  </si>
  <si>
    <t>2025 data</t>
  </si>
  <si>
    <t>Great Crested Grebe</t>
  </si>
  <si>
    <t>Podiceps cristatus</t>
  </si>
  <si>
    <t>Carrion Crow</t>
  </si>
  <si>
    <t>(# means seen on the day)</t>
  </si>
  <si>
    <t>Rain,no wind, cool, 9°C</t>
  </si>
  <si>
    <t>Great Blackbacked Gull</t>
  </si>
  <si>
    <t>Larus Marunus</t>
  </si>
  <si>
    <t>David Thomason, Barbara Thomson</t>
  </si>
  <si>
    <t>International Dawn Chorus Day:  birds recorded from 2009 - 2026 at location Grid Ref NY 198 307</t>
  </si>
  <si>
    <t>2026 data</t>
  </si>
  <si>
    <t xml:space="preserve">seen on: </t>
  </si>
  <si>
    <t>With 18 years worth of information, time to summarise it!</t>
  </si>
  <si>
    <t>International Dawn Chorus Day:  birds recorded from 2009 -2026 at location Grid Ref NY 198 307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</si>
</sst>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3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3"/>
      <name val="Cambria"/>
      <family val="1"/>
      <scheme val="major"/>
    </font>
    <font>
      <i/>
      <sz val="11"/>
      <color rgb="FF7F7F7F"/>
      <name val="Calibri"/>
      <family val="2"/>
    </font>
    <font>
      <sz val="10"/>
      <color theme="1" tint="0.249977111117893"/>
      <name val="Calibri"/>
      <family val="2"/>
    </font>
    <font>
      <sz val="12"/>
      <color theme="6" tint="-0.499984740745262"/>
      <name val="Calibri"/>
      <family val="2"/>
    </font>
    <font>
      <sz val="11"/>
      <color theme="6" tint="-0.499984740745262"/>
      <name val="Calibri"/>
      <family val="2"/>
    </font>
    <font>
      <sz val="10"/>
      <color rgb="FF7F7F7F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3F3F3F"/>
      <name val="Calibri"/>
      <family val="2"/>
    </font>
    <font>
      <i/>
      <sz val="12"/>
      <color rgb="FFFF0000"/>
      <name val="Calibri"/>
      <family val="2"/>
    </font>
    <font>
      <sz val="10"/>
      <color theme="1"/>
      <name val="Arial Unicode MS"/>
      <family val="2"/>
    </font>
    <font>
      <sz val="10"/>
      <color theme="0" tint="-0.34998626667073579"/>
      <name val="Calibri"/>
      <family val="2"/>
      <scheme val="minor"/>
    </font>
    <font>
      <b/>
      <sz val="10"/>
      <color rgb="FF3F3F3F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rgb="FF7F7F7F"/>
      <name val="Calibri"/>
      <family val="2"/>
    </font>
    <font>
      <b/>
      <sz val="20"/>
      <color theme="3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4"/>
      </bottom>
      <diagonal/>
    </border>
    <border>
      <left/>
      <right/>
      <top style="thick">
        <color theme="4"/>
      </top>
      <bottom/>
      <diagonal/>
    </border>
    <border>
      <left style="thick">
        <color theme="6" tint="-0.499984740745262"/>
      </left>
      <right/>
      <top style="thick">
        <color theme="6" tint="-0.499984740745262"/>
      </top>
      <bottom style="thick">
        <color theme="4"/>
      </bottom>
      <diagonal/>
    </border>
    <border>
      <left/>
      <right/>
      <top style="thick">
        <color theme="6" tint="-0.499984740745262"/>
      </top>
      <bottom style="thick">
        <color theme="4"/>
      </bottom>
      <diagonal/>
    </border>
    <border>
      <left/>
      <right style="thick">
        <color theme="6" tint="-0.499984740745262"/>
      </right>
      <top style="thick">
        <color theme="6" tint="-0.499984740745262"/>
      </top>
      <bottom style="thick">
        <color theme="4"/>
      </bottom>
      <diagonal/>
    </border>
    <border>
      <left style="thick">
        <color theme="6" tint="-0.499984740745262"/>
      </left>
      <right/>
      <top/>
      <bottom/>
      <diagonal/>
    </border>
    <border>
      <left/>
      <right style="thick">
        <color theme="6" tint="-0.499984740745262"/>
      </right>
      <top/>
      <bottom/>
      <diagonal/>
    </border>
    <border>
      <left style="thick">
        <color theme="6" tint="-0.499984740745262"/>
      </left>
      <right/>
      <top style="thin">
        <color theme="4"/>
      </top>
      <bottom style="double">
        <color theme="4"/>
      </bottom>
      <diagonal/>
    </border>
    <border>
      <left/>
      <right style="thick">
        <color theme="6" tint="-0.499984740745262"/>
      </right>
      <top style="thin">
        <color theme="4"/>
      </top>
      <bottom style="double">
        <color theme="4"/>
      </bottom>
      <diagonal/>
    </border>
    <border>
      <left style="thick">
        <color theme="6" tint="-0.499984740745262"/>
      </left>
      <right/>
      <top/>
      <bottom style="thick">
        <color theme="6" tint="-0.499984740745262"/>
      </bottom>
      <diagonal/>
    </border>
    <border>
      <left/>
      <right/>
      <top/>
      <bottom style="thick">
        <color theme="6" tint="-0.499984740745262"/>
      </bottom>
      <diagonal/>
    </border>
    <border>
      <left/>
      <right style="thick">
        <color theme="6" tint="-0.499984740745262"/>
      </right>
      <top/>
      <bottom style="thick">
        <color theme="6" tint="-0.499984740745262"/>
      </bottom>
      <diagonal/>
    </border>
    <border>
      <left/>
      <right/>
      <top/>
      <bottom style="thin">
        <color theme="4"/>
      </bottom>
      <diagonal/>
    </border>
    <border>
      <left/>
      <right/>
      <top style="thick">
        <color theme="6" tint="-0.499984740745262"/>
      </top>
      <bottom style="thick">
        <color theme="6" tint="-0.499984740745262"/>
      </bottom>
      <diagonal/>
    </border>
    <border>
      <left/>
      <right style="thick">
        <color theme="6" tint="-0.499984740745262"/>
      </right>
      <top style="thick">
        <color theme="6" tint="-0.499984740745262"/>
      </top>
      <bottom style="thick">
        <color theme="6" tint="-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medium">
        <color auto="1"/>
      </left>
      <right style="thin">
        <color auto="1"/>
      </right>
      <top/>
      <bottom style="thick">
        <color theme="6" tint="-0.499984740745262"/>
      </bottom>
      <diagonal/>
    </border>
    <border>
      <left style="thick">
        <color theme="6" tint="-0.499984740745262"/>
      </left>
      <right style="medium">
        <color theme="6" tint="-0.499984740745262"/>
      </right>
      <top style="thick">
        <color theme="6" tint="-0.499984740745262"/>
      </top>
      <bottom style="thick">
        <color theme="6" tint="-0.499984740745262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ck">
        <color theme="6" tint="-0.499984740745262"/>
      </left>
      <right style="thick">
        <color theme="6" tint="-0.499984740745262"/>
      </right>
      <top style="thick">
        <color theme="6" tint="-0.499984740745262"/>
      </top>
      <bottom style="thick">
        <color theme="6" tint="-0.499984740745262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/>
      <right/>
      <top style="thin">
        <color theme="4"/>
      </top>
      <bottom/>
      <diagonal/>
    </border>
    <border>
      <left/>
      <right/>
      <top style="double">
        <color theme="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6" tint="-0.499984740745262"/>
      </left>
      <right style="medium">
        <color theme="6" tint="-0.499984740745262"/>
      </right>
      <top style="medium">
        <color theme="6" tint="-0.499984740745262"/>
      </top>
      <bottom style="medium">
        <color theme="6" tint="-0.499984740745262"/>
      </bottom>
      <diagonal/>
    </border>
    <border>
      <left/>
      <right/>
      <top style="double">
        <color theme="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theme="6" tint="-0.24994659260841701"/>
      </left>
      <right style="medium">
        <color theme="6" tint="-0.24994659260841701"/>
      </right>
      <top style="double">
        <color theme="4"/>
      </top>
      <bottom style="medium">
        <color theme="6" tint="-0.24994659260841701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7" fillId="2" borderId="20" applyNumberFormat="0" applyAlignment="0" applyProtection="0"/>
  </cellStyleXfs>
  <cellXfs count="105">
    <xf numFmtId="0" fontId="0" fillId="0" borderId="0" xfId="0"/>
    <xf numFmtId="0" fontId="0" fillId="0" borderId="4" xfId="0" applyBorder="1" applyAlignment="1">
      <alignment horizontal="center" vertical="center"/>
    </xf>
    <xf numFmtId="0" fontId="3" fillId="0" borderId="5" xfId="3" applyBorder="1" applyAlignment="1">
      <alignment horizontal="center" vertical="center"/>
    </xf>
    <xf numFmtId="0" fontId="2" fillId="0" borderId="10" xfId="2" applyBorder="1"/>
    <xf numFmtId="0" fontId="0" fillId="0" borderId="0" xfId="0" applyBorder="1"/>
    <xf numFmtId="0" fontId="0" fillId="0" borderId="11" xfId="0" applyBorder="1"/>
    <xf numFmtId="0" fontId="0" fillId="0" borderId="10" xfId="0" applyBorder="1"/>
    <xf numFmtId="0" fontId="3" fillId="0" borderId="12" xfId="3" applyBorder="1" applyAlignment="1">
      <alignment horizontal="center"/>
    </xf>
    <xf numFmtId="0" fontId="3" fillId="0" borderId="3" xfId="3" applyBorder="1" applyAlignment="1">
      <alignment horizontal="center"/>
    </xf>
    <xf numFmtId="0" fontId="3" fillId="0" borderId="3" xfId="3" applyBorder="1"/>
    <xf numFmtId="0" fontId="3" fillId="0" borderId="13" xfId="3" applyBorder="1"/>
    <xf numFmtId="14" fontId="3" fillId="0" borderId="0" xfId="0" applyNumberFormat="1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3" fillId="0" borderId="10" xfId="3" applyBorder="1" applyAlignment="1">
      <alignment wrapText="1"/>
    </xf>
    <xf numFmtId="0" fontId="3" fillId="0" borderId="0" xfId="3" applyBorder="1" applyAlignment="1">
      <alignment horizontal="center" vertical="center"/>
    </xf>
    <xf numFmtId="0" fontId="3" fillId="0" borderId="0" xfId="3" applyBorder="1" applyAlignment="1">
      <alignment horizontal="center" vertical="top" wrapText="1"/>
    </xf>
    <xf numFmtId="0" fontId="3" fillId="0" borderId="0" xfId="3" applyBorder="1" applyAlignment="1">
      <alignment horizontal="center" vertical="top"/>
    </xf>
    <xf numFmtId="0" fontId="0" fillId="0" borderId="18" xfId="0" applyBorder="1"/>
    <xf numFmtId="0" fontId="0" fillId="0" borderId="19" xfId="0" applyBorder="1"/>
    <xf numFmtId="0" fontId="3" fillId="0" borderId="3" xfId="3" applyAlignment="1">
      <alignment horizontal="center" vertical="center"/>
    </xf>
    <xf numFmtId="0" fontId="3" fillId="0" borderId="3" xfId="3" applyAlignment="1">
      <alignment horizontal="center"/>
    </xf>
    <xf numFmtId="0" fontId="3" fillId="0" borderId="12" xfId="3" applyBorder="1" applyAlignment="1">
      <alignment horizontal="right" wrapText="1"/>
    </xf>
    <xf numFmtId="0" fontId="19" fillId="0" borderId="15" xfId="0" applyFont="1" applyBorder="1" applyAlignment="1">
      <alignment vertical="top"/>
    </xf>
    <xf numFmtId="0" fontId="10" fillId="0" borderId="15" xfId="4" applyBorder="1" applyAlignment="1">
      <alignment horizontal="left" vertical="top" wrapText="1"/>
    </xf>
    <xf numFmtId="0" fontId="10" fillId="0" borderId="0" xfId="4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21" fillId="2" borderId="21" xfId="5" applyFont="1" applyBorder="1" applyAlignment="1">
      <alignment vertical="top" wrapText="1"/>
    </xf>
    <xf numFmtId="0" fontId="22" fillId="0" borderId="5" xfId="3" applyFont="1" applyBorder="1" applyAlignment="1">
      <alignment vertical="center" wrapText="1"/>
    </xf>
    <xf numFmtId="0" fontId="22" fillId="0" borderId="3" xfId="3" applyFont="1" applyAlignment="1">
      <alignment wrapText="1"/>
    </xf>
    <xf numFmtId="0" fontId="22" fillId="0" borderId="3" xfId="3" applyFont="1"/>
    <xf numFmtId="0" fontId="23" fillId="0" borderId="0" xfId="0" applyFont="1"/>
    <xf numFmtId="0" fontId="10" fillId="0" borderId="22" xfId="4" applyBorder="1" applyAlignment="1">
      <alignment horizontal="left" vertical="top" wrapText="1"/>
    </xf>
    <xf numFmtId="0" fontId="0" fillId="0" borderId="15" xfId="0" applyBorder="1" applyAlignment="1">
      <alignment vertical="top"/>
    </xf>
    <xf numFmtId="0" fontId="3" fillId="0" borderId="24" xfId="3" applyBorder="1" applyAlignment="1">
      <alignment horizontal="center" vertical="top" wrapText="1"/>
    </xf>
    <xf numFmtId="0" fontId="12" fillId="0" borderId="25" xfId="0" applyFont="1" applyFill="1" applyBorder="1" applyAlignment="1">
      <alignment vertical="top" wrapText="1"/>
    </xf>
    <xf numFmtId="0" fontId="10" fillId="0" borderId="25" xfId="4" applyBorder="1" applyAlignment="1">
      <alignment horizontal="right" vertical="top" wrapText="1"/>
    </xf>
    <xf numFmtId="0" fontId="24" fillId="0" borderId="25" xfId="4" applyFont="1" applyBorder="1" applyAlignment="1">
      <alignment horizontal="right" vertical="top" wrapText="1"/>
    </xf>
    <xf numFmtId="0" fontId="20" fillId="0" borderId="25" xfId="0" applyFont="1" applyBorder="1" applyAlignment="1">
      <alignment vertical="top" wrapText="1"/>
    </xf>
    <xf numFmtId="0" fontId="14" fillId="0" borderId="25" xfId="4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5" xfId="0" applyFont="1" applyBorder="1" applyAlignment="1">
      <alignment vertical="top" wrapText="1"/>
    </xf>
    <xf numFmtId="0" fontId="11" fillId="0" borderId="25" xfId="0" applyFont="1" applyFill="1" applyBorder="1" applyAlignment="1">
      <alignment horizontal="left" vertical="top" wrapText="1"/>
    </xf>
    <xf numFmtId="0" fontId="11" fillId="0" borderId="23" xfId="0" applyFont="1" applyBorder="1" applyAlignment="1">
      <alignment vertical="top" wrapText="1"/>
    </xf>
    <xf numFmtId="0" fontId="3" fillId="0" borderId="26" xfId="3" applyBorder="1" applyAlignment="1">
      <alignment horizontal="center"/>
    </xf>
    <xf numFmtId="0" fontId="10" fillId="0" borderId="15" xfId="4" applyBorder="1" applyAlignment="1">
      <alignment horizontal="left" vertical="top" wrapText="1"/>
    </xf>
    <xf numFmtId="0" fontId="9" fillId="0" borderId="0" xfId="1" applyFont="1" applyBorder="1" applyAlignment="1">
      <alignment vertical="center"/>
    </xf>
    <xf numFmtId="0" fontId="6" fillId="0" borderId="0" xfId="2" applyFont="1" applyBorder="1" applyAlignment="1">
      <alignment horizontal="left"/>
    </xf>
    <xf numFmtId="0" fontId="3" fillId="0" borderId="3" xfId="3"/>
    <xf numFmtId="0" fontId="2" fillId="0" borderId="2" xfId="2"/>
    <xf numFmtId="0" fontId="1" fillId="0" borderId="1" xfId="1" applyAlignment="1">
      <alignment vertical="center"/>
    </xf>
    <xf numFmtId="0" fontId="25" fillId="0" borderId="1" xfId="1" applyFont="1" applyAlignment="1">
      <alignment vertical="center"/>
    </xf>
    <xf numFmtId="0" fontId="3" fillId="0" borderId="0" xfId="0" applyFont="1"/>
    <xf numFmtId="0" fontId="0" fillId="0" borderId="27" xfId="0" applyBorder="1"/>
    <xf numFmtId="0" fontId="0" fillId="0" borderId="27" xfId="0" applyBorder="1" applyAlignment="1">
      <alignment horizontal="center"/>
    </xf>
    <xf numFmtId="0" fontId="23" fillId="0" borderId="0" xfId="0" applyFont="1" applyAlignment="1">
      <alignment horizontal="right"/>
    </xf>
    <xf numFmtId="0" fontId="10" fillId="0" borderId="15" xfId="4" applyBorder="1" applyAlignment="1">
      <alignment horizontal="left" vertical="top" wrapText="1"/>
    </xf>
    <xf numFmtId="0" fontId="10" fillId="0" borderId="15" xfId="4" applyBorder="1" applyAlignment="1">
      <alignment horizontal="left" vertical="top" wrapText="1"/>
    </xf>
    <xf numFmtId="0" fontId="3" fillId="0" borderId="11" xfId="3" applyBorder="1"/>
    <xf numFmtId="0" fontId="5" fillId="0" borderId="0" xfId="0" applyFont="1" applyBorder="1" applyAlignment="1">
      <alignment vertical="top" wrapText="1"/>
    </xf>
    <xf numFmtId="14" fontId="3" fillId="0" borderId="4" xfId="0" applyNumberFormat="1" applyFont="1" applyBorder="1" applyAlignment="1">
      <alignment horizontal="center"/>
    </xf>
    <xf numFmtId="0" fontId="3" fillId="0" borderId="28" xfId="3" applyBorder="1"/>
    <xf numFmtId="0" fontId="3" fillId="0" borderId="28" xfId="3" applyBorder="1" applyAlignment="1">
      <alignment horizontal="center"/>
    </xf>
    <xf numFmtId="0" fontId="2" fillId="0" borderId="0" xfId="2" applyBorder="1"/>
    <xf numFmtId="14" fontId="3" fillId="0" borderId="3" xfId="3" applyNumberFormat="1" applyAlignment="1">
      <alignment horizontal="center"/>
    </xf>
    <xf numFmtId="14" fontId="3" fillId="0" borderId="29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top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4" fontId="3" fillId="0" borderId="33" xfId="0" applyNumberFormat="1" applyFont="1" applyBorder="1" applyAlignment="1">
      <alignment horizontal="center"/>
    </xf>
    <xf numFmtId="0" fontId="3" fillId="0" borderId="30" xfId="3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top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4" fontId="3" fillId="0" borderId="37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vertical="top" wrapText="1"/>
    </xf>
    <xf numFmtId="0" fontId="5" fillId="0" borderId="38" xfId="0" applyFont="1" applyBorder="1" applyAlignment="1">
      <alignment vertical="top" wrapText="1"/>
    </xf>
    <xf numFmtId="14" fontId="3" fillId="0" borderId="39" xfId="3" applyNumberForma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" fillId="0" borderId="40" xfId="3" applyBorder="1" applyAlignment="1">
      <alignment horizontal="center" vertical="center"/>
    </xf>
    <xf numFmtId="0" fontId="0" fillId="0" borderId="38" xfId="0" applyBorder="1"/>
    <xf numFmtId="0" fontId="26" fillId="0" borderId="38" xfId="0" applyFont="1" applyBorder="1"/>
    <xf numFmtId="0" fontId="3" fillId="0" borderId="26" xfId="3" applyBorder="1" applyAlignment="1">
      <alignment horizontal="center" vertical="center"/>
    </xf>
    <xf numFmtId="14" fontId="3" fillId="0" borderId="3" xfId="3" applyNumberFormat="1"/>
    <xf numFmtId="0" fontId="0" fillId="0" borderId="43" xfId="0" applyBorder="1" applyAlignment="1">
      <alignment horizont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6" fillId="0" borderId="6" xfId="2" applyFont="1" applyBorder="1" applyAlignment="1">
      <alignment horizontal="left"/>
    </xf>
    <xf numFmtId="0" fontId="10" fillId="0" borderId="14" xfId="4" applyBorder="1" applyAlignment="1">
      <alignment horizontal="left" vertical="top" wrapText="1"/>
    </xf>
    <xf numFmtId="0" fontId="10" fillId="0" borderId="15" xfId="4" applyBorder="1" applyAlignment="1">
      <alignment horizontal="left" vertical="top" wrapText="1"/>
    </xf>
    <xf numFmtId="0" fontId="13" fillId="0" borderId="17" xfId="0" applyFont="1" applyBorder="1" applyAlignment="1">
      <alignment horizontal="center"/>
    </xf>
  </cellXfs>
  <cellStyles count="6">
    <cellStyle name="Explanatory Text" xfId="4" builtinId="53"/>
    <cellStyle name="Heading 1" xfId="1" builtinId="16"/>
    <cellStyle name="Heading 3" xfId="2" builtinId="18"/>
    <cellStyle name="Normal" xfId="0" builtinId="0"/>
    <cellStyle name="Output" xfId="5" builtinId="21"/>
    <cellStyle name="Total" xfId="3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171450</xdr:rowOff>
    </xdr:from>
    <xdr:to>
      <xdr:col>0</xdr:col>
      <xdr:colOff>1238250</xdr:colOff>
      <xdr:row>4</xdr:row>
      <xdr:rowOff>180975</xdr:rowOff>
    </xdr:to>
    <xdr:pic>
      <xdr:nvPicPr>
        <xdr:cNvPr id="4" name="Picture 3" descr="dubwath 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504825" y="171450"/>
          <a:ext cx="733425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923925</xdr:colOff>
      <xdr:row>4</xdr:row>
      <xdr:rowOff>28575</xdr:rowOff>
    </xdr:to>
    <xdr:pic>
      <xdr:nvPicPr>
        <xdr:cNvPr id="4" name="Picture 3" descr="dubwath 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61950" y="0"/>
          <a:ext cx="733425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93"/>
  <sheetViews>
    <sheetView tabSelected="1" workbookViewId="0">
      <selection activeCell="A6" sqref="A6"/>
    </sheetView>
  </sheetViews>
  <sheetFormatPr defaultRowHeight="15"/>
  <cols>
    <col min="1" max="1" width="25.28515625" customWidth="1"/>
    <col min="2" max="2" width="27.140625" customWidth="1"/>
    <col min="3" max="3" width="1.7109375" customWidth="1"/>
    <col min="4" max="4" width="13.5703125" customWidth="1"/>
    <col min="5" max="5" width="12.28515625" customWidth="1"/>
    <col min="6" max="6" width="2.5703125" customWidth="1"/>
  </cols>
  <sheetData>
    <row r="2" spans="1:24" ht="27.75" customHeight="1" thickBot="1">
      <c r="B2" s="51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ht="19.5" thickTop="1">
      <c r="B3" s="47" t="s">
        <v>234</v>
      </c>
      <c r="C3" s="3"/>
      <c r="D3" s="63"/>
      <c r="E3" s="63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"/>
      <c r="W3" s="4"/>
      <c r="X3" s="4"/>
    </row>
    <row r="4" spans="1:24" ht="15.75" thickBot="1">
      <c r="B4" s="49" t="s">
        <v>233</v>
      </c>
      <c r="C4" s="49"/>
      <c r="D4" s="49"/>
      <c r="E4" s="49"/>
      <c r="F4" s="49"/>
      <c r="G4" s="49"/>
      <c r="H4" s="49" t="s">
        <v>214</v>
      </c>
      <c r="I4" s="49"/>
      <c r="J4" s="49"/>
      <c r="K4" s="49"/>
      <c r="L4" s="49"/>
      <c r="M4" s="49"/>
      <c r="N4" s="49"/>
    </row>
    <row r="5" spans="1:24">
      <c r="D5" s="82" t="s">
        <v>231</v>
      </c>
      <c r="E5" s="82" t="s">
        <v>221</v>
      </c>
      <c r="G5" s="52" t="s">
        <v>211</v>
      </c>
      <c r="H5" s="52"/>
    </row>
    <row r="6" spans="1:24">
      <c r="B6" s="55" t="s">
        <v>225</v>
      </c>
      <c r="D6" s="82" t="s">
        <v>232</v>
      </c>
      <c r="E6" s="82" t="s">
        <v>213</v>
      </c>
      <c r="G6" s="52" t="s">
        <v>215</v>
      </c>
      <c r="H6" s="52"/>
    </row>
    <row r="7" spans="1:24" ht="15.75" thickBot="1">
      <c r="A7" s="48" t="str">
        <f>DawnChorus!A5</f>
        <v>Common name</v>
      </c>
      <c r="B7" s="48" t="str">
        <f>DawnChorus!B5</f>
        <v>Latin name</v>
      </c>
      <c r="C7" s="48"/>
      <c r="D7" s="96">
        <v>46145</v>
      </c>
      <c r="E7" s="64">
        <v>45781</v>
      </c>
      <c r="F7" s="48"/>
      <c r="G7" s="21">
        <f>DawnChorus!W6</f>
        <v>18</v>
      </c>
      <c r="H7" s="48" t="s">
        <v>145</v>
      </c>
      <c r="I7" s="48"/>
    </row>
    <row r="8" spans="1:24" ht="16.5" thickTop="1" thickBot="1">
      <c r="A8" s="61"/>
      <c r="B8" s="61"/>
      <c r="C8" s="48"/>
      <c r="D8" s="48"/>
      <c r="E8" s="61"/>
      <c r="F8" s="48"/>
      <c r="G8" s="62"/>
      <c r="H8" s="48"/>
      <c r="I8" s="48"/>
    </row>
    <row r="9" spans="1:24" ht="16.5" thickTop="1" thickBot="1">
      <c r="A9" s="53" t="str">
        <f>DawnChorus!A7</f>
        <v>Barn Owl</v>
      </c>
      <c r="B9" s="53" t="str">
        <f>DawnChorus!B7</f>
        <v>Tyto alba</v>
      </c>
      <c r="D9" s="97"/>
      <c r="E9" s="54"/>
      <c r="G9" s="54">
        <f>DawnChorus!W7</f>
        <v>8</v>
      </c>
    </row>
    <row r="10" spans="1:24" ht="15.75" thickBot="1">
      <c r="A10" s="53" t="str">
        <f>DawnChorus!A8</f>
        <v>Blackbird</v>
      </c>
      <c r="B10" s="53" t="str">
        <f>DawnChorus!B8</f>
        <v>Turdus merula</v>
      </c>
      <c r="D10" s="54" t="str">
        <f>DawnChorus!D8</f>
        <v>#</v>
      </c>
      <c r="E10" s="54" t="str">
        <f>DawnChorus!E8</f>
        <v>#</v>
      </c>
      <c r="G10" s="54">
        <f>DawnChorus!W8</f>
        <v>18</v>
      </c>
    </row>
    <row r="11" spans="1:24" ht="15.75" thickBot="1">
      <c r="A11" s="53" t="str">
        <f>DawnChorus!A9</f>
        <v>Blackcap</v>
      </c>
      <c r="B11" s="53" t="str">
        <f>DawnChorus!B9</f>
        <v>Sylvia atricapilla</v>
      </c>
      <c r="D11" s="54" t="str">
        <f>DawnChorus!D9</f>
        <v>#</v>
      </c>
      <c r="E11" s="54" t="str">
        <f>DawnChorus!E9</f>
        <v>#</v>
      </c>
      <c r="G11" s="54">
        <f>DawnChorus!W9</f>
        <v>16</v>
      </c>
    </row>
    <row r="12" spans="1:24" ht="15.75" thickBot="1">
      <c r="A12" s="53" t="str">
        <f>DawnChorus!A10</f>
        <v>Blue Tit</v>
      </c>
      <c r="B12" s="53" t="str">
        <f>DawnChorus!B10</f>
        <v>Parus caeruleus</v>
      </c>
      <c r="D12" s="54" t="str">
        <f>DawnChorus!D10</f>
        <v>#</v>
      </c>
      <c r="E12" s="54" t="str">
        <f>DawnChorus!E10</f>
        <v>#</v>
      </c>
      <c r="G12" s="54">
        <f>DawnChorus!W10</f>
        <v>18</v>
      </c>
    </row>
    <row r="13" spans="1:24" ht="15.75" thickBot="1">
      <c r="A13" s="53" t="str">
        <f>DawnChorus!A11</f>
        <v>Brambling</v>
      </c>
      <c r="B13" s="53" t="str">
        <f>DawnChorus!B11</f>
        <v>Fringilla montifringilla</v>
      </c>
      <c r="D13" s="54"/>
      <c r="E13" s="54"/>
      <c r="G13" s="54">
        <f>DawnChorus!W11</f>
        <v>0</v>
      </c>
    </row>
    <row r="14" spans="1:24" ht="15.75" thickBot="1">
      <c r="A14" s="53" t="str">
        <f>DawnChorus!A12</f>
        <v>Bullfinch</v>
      </c>
      <c r="B14" s="53" t="str">
        <f>DawnChorus!B12</f>
        <v>Pyrrhula pyrrhula</v>
      </c>
      <c r="D14" s="54"/>
      <c r="E14" s="54" t="str">
        <f>DawnChorus!E12</f>
        <v>#</v>
      </c>
      <c r="G14" s="54">
        <f>DawnChorus!W12</f>
        <v>5</v>
      </c>
    </row>
    <row r="15" spans="1:24" ht="15.75" thickBot="1">
      <c r="A15" s="53" t="str">
        <f>DawnChorus!A13</f>
        <v>Buzzard</v>
      </c>
      <c r="B15" s="53" t="str">
        <f>DawnChorus!B13</f>
        <v>Buteo buteo</v>
      </c>
      <c r="D15" s="54"/>
      <c r="E15" s="54"/>
      <c r="G15" s="54">
        <f>DawnChorus!W13</f>
        <v>7</v>
      </c>
    </row>
    <row r="16" spans="1:24" ht="15.75" thickBot="1">
      <c r="A16" s="53" t="str">
        <f>DawnChorus!A14</f>
        <v>Canada Goose</v>
      </c>
      <c r="B16" s="53" t="str">
        <f>DawnChorus!B14</f>
        <v>Branta Canadensis</v>
      </c>
      <c r="D16" s="54"/>
      <c r="E16" s="54"/>
      <c r="G16" s="54">
        <f>DawnChorus!W14</f>
        <v>3</v>
      </c>
    </row>
    <row r="17" spans="1:7" ht="15.75" thickBot="1">
      <c r="A17" s="53" t="str">
        <f>DawnChorus!A15</f>
        <v>Carrion Crow</v>
      </c>
      <c r="B17" s="53" t="str">
        <f>DawnChorus!B15</f>
        <v>Corvus corone corone</v>
      </c>
      <c r="D17" s="54" t="str">
        <f>DawnChorus!D15</f>
        <v>#</v>
      </c>
      <c r="E17" s="54" t="str">
        <f>DawnChorus!E15</f>
        <v>#</v>
      </c>
      <c r="G17" s="54">
        <f>DawnChorus!W15</f>
        <v>18</v>
      </c>
    </row>
    <row r="18" spans="1:7" ht="15.75" thickBot="1">
      <c r="A18" s="53" t="str">
        <f>DawnChorus!A16</f>
        <v>Chaffinch</v>
      </c>
      <c r="B18" s="53" t="str">
        <f>DawnChorus!B16</f>
        <v>Fringilla coelebs</v>
      </c>
      <c r="D18" s="54"/>
      <c r="E18" s="54" t="str">
        <f>DawnChorus!E16</f>
        <v>#</v>
      </c>
      <c r="G18" s="54">
        <f>DawnChorus!W16</f>
        <v>17</v>
      </c>
    </row>
    <row r="19" spans="1:7" ht="15.75" thickBot="1">
      <c r="A19" s="53" t="str">
        <f>DawnChorus!A17</f>
        <v>Chiffchaff</v>
      </c>
      <c r="B19" s="53" t="str">
        <f>DawnChorus!B17</f>
        <v>Phylloscopus collybita</v>
      </c>
      <c r="D19" s="54" t="str">
        <f>DawnChorus!D17</f>
        <v>#</v>
      </c>
      <c r="E19" s="54" t="str">
        <f>DawnChorus!E17</f>
        <v>#</v>
      </c>
      <c r="G19" s="54">
        <f>DawnChorus!W17</f>
        <v>16</v>
      </c>
    </row>
    <row r="20" spans="1:7" ht="15.75" thickBot="1">
      <c r="A20" s="53" t="str">
        <f>DawnChorus!A18</f>
        <v>Coal Tit</v>
      </c>
      <c r="B20" s="53" t="str">
        <f>DawnChorus!B18</f>
        <v>Parus ater</v>
      </c>
      <c r="D20" s="54" t="str">
        <f>DawnChorus!D18</f>
        <v>#</v>
      </c>
      <c r="E20" s="54" t="str">
        <f>DawnChorus!E18</f>
        <v>#</v>
      </c>
      <c r="G20" s="54">
        <f>DawnChorus!W18</f>
        <v>17</v>
      </c>
    </row>
    <row r="21" spans="1:7" ht="15.75" thickBot="1">
      <c r="A21" s="53" t="str">
        <f>DawnChorus!A19</f>
        <v>Collared Dove</v>
      </c>
      <c r="B21" s="53" t="str">
        <f>DawnChorus!B19</f>
        <v>Streptopelia decaocto</v>
      </c>
      <c r="D21" s="54"/>
      <c r="E21" s="54"/>
      <c r="G21" s="54">
        <f>DawnChorus!W19</f>
        <v>3</v>
      </c>
    </row>
    <row r="22" spans="1:7" ht="15.75" thickBot="1">
      <c r="A22" s="53" t="str">
        <f>DawnChorus!A20</f>
        <v>Common Sandpiper</v>
      </c>
      <c r="B22" s="53" t="str">
        <f>DawnChorus!B20</f>
        <v>Actitis hypoleucos</v>
      </c>
      <c r="D22" s="54"/>
      <c r="E22" s="54"/>
      <c r="G22" s="54">
        <f>DawnChorus!W20</f>
        <v>2</v>
      </c>
    </row>
    <row r="23" spans="1:7" ht="15.75" thickBot="1">
      <c r="A23" s="53" t="str">
        <f>DawnChorus!A21</f>
        <v>Cormorant</v>
      </c>
      <c r="B23" s="53" t="str">
        <f>DawnChorus!B21</f>
        <v>Phalacrocorax carbo</v>
      </c>
      <c r="D23" s="54"/>
      <c r="E23" s="54" t="str">
        <f>DawnChorus!E21</f>
        <v>#</v>
      </c>
      <c r="G23" s="54">
        <f>DawnChorus!W21</f>
        <v>3</v>
      </c>
    </row>
    <row r="24" spans="1:7" ht="15.75" thickBot="1">
      <c r="A24" s="53" t="str">
        <f>DawnChorus!A22</f>
        <v>Cuckoo</v>
      </c>
      <c r="B24" s="53" t="str">
        <f>DawnChorus!B22</f>
        <v>Cuculus canorus</v>
      </c>
      <c r="D24" s="54" t="str">
        <f>DawnChorus!D22</f>
        <v>#</v>
      </c>
      <c r="E24" s="54" t="str">
        <f>DawnChorus!E22</f>
        <v>#</v>
      </c>
      <c r="G24" s="54">
        <f>DawnChorus!W22</f>
        <v>8</v>
      </c>
    </row>
    <row r="25" spans="1:7" ht="15.75" thickBot="1">
      <c r="A25" s="53" t="str">
        <f>DawnChorus!A23</f>
        <v>Curlew</v>
      </c>
      <c r="B25" s="53" t="str">
        <f>DawnChorus!B23</f>
        <v>Numenius arquata</v>
      </c>
      <c r="D25" s="54"/>
      <c r="E25" s="54" t="str">
        <f>DawnChorus!E23</f>
        <v>#</v>
      </c>
      <c r="G25" s="54">
        <f>DawnChorus!W23</f>
        <v>5</v>
      </c>
    </row>
    <row r="26" spans="1:7" ht="15.75" thickBot="1">
      <c r="A26" s="53" t="str">
        <f>DawnChorus!A24</f>
        <v>Dunnock</v>
      </c>
      <c r="B26" s="53" t="str">
        <f>DawnChorus!B24</f>
        <v>Prunella modularis</v>
      </c>
      <c r="D26" s="54"/>
      <c r="E26" s="54" t="str">
        <f>DawnChorus!E24</f>
        <v>#</v>
      </c>
      <c r="G26" s="54">
        <f>DawnChorus!W24</f>
        <v>15</v>
      </c>
    </row>
    <row r="27" spans="1:7" ht="15.75" thickBot="1">
      <c r="A27" s="53" t="str">
        <f>DawnChorus!A25</f>
        <v>Garden Warbler</v>
      </c>
      <c r="B27" s="53" t="str">
        <f>DawnChorus!B25</f>
        <v>Sylvia borin</v>
      </c>
      <c r="D27" s="54" t="str">
        <f>DawnChorus!D25</f>
        <v>#</v>
      </c>
      <c r="E27" s="54"/>
      <c r="G27" s="54">
        <f>DawnChorus!W25</f>
        <v>11</v>
      </c>
    </row>
    <row r="28" spans="1:7" ht="15.75" thickBot="1">
      <c r="A28" s="53" t="str">
        <f>DawnChorus!A26</f>
        <v>Goldcrest</v>
      </c>
      <c r="B28" s="53" t="str">
        <f>DawnChorus!B26</f>
        <v>Regulus regulus</v>
      </c>
      <c r="D28" s="54"/>
      <c r="E28" s="54"/>
      <c r="G28" s="54">
        <f>DawnChorus!W26</f>
        <v>6</v>
      </c>
    </row>
    <row r="29" spans="1:7" ht="15.75" thickBot="1">
      <c r="A29" s="53" t="str">
        <f>DawnChorus!A27</f>
        <v>Goldfinch</v>
      </c>
      <c r="B29" s="53" t="str">
        <f>DawnChorus!B27</f>
        <v>Carduelis carduelis</v>
      </c>
      <c r="D29" s="54" t="str">
        <f>DawnChorus!D27</f>
        <v>#</v>
      </c>
      <c r="E29" s="54" t="str">
        <f>DawnChorus!E27</f>
        <v>#</v>
      </c>
      <c r="G29" s="54">
        <f>DawnChorus!W27</f>
        <v>18</v>
      </c>
    </row>
    <row r="30" spans="1:7" ht="15.75" thickBot="1">
      <c r="A30" s="53" t="str">
        <f>DawnChorus!A28</f>
        <v>Goosander</v>
      </c>
      <c r="B30" s="53" t="str">
        <f>DawnChorus!B28</f>
        <v>Mergus merganser</v>
      </c>
      <c r="D30" s="54"/>
      <c r="E30" s="54"/>
      <c r="G30" s="54">
        <f>DawnChorus!W28</f>
        <v>5</v>
      </c>
    </row>
    <row r="31" spans="1:7" ht="15.75" thickBot="1">
      <c r="A31" s="53" t="str">
        <f>DawnChorus!A31</f>
        <v>Great Crested Grebe</v>
      </c>
      <c r="B31" s="53" t="str">
        <f>DawnChorus!B31</f>
        <v>Podiceps cristatus</v>
      </c>
      <c r="D31" s="54" t="str">
        <f>DawnChorus!D29</f>
        <v>#</v>
      </c>
      <c r="E31" s="54" t="str">
        <f>DawnChorus!E31</f>
        <v>#</v>
      </c>
      <c r="G31" s="54">
        <f>DawnChorus!W31</f>
        <v>1</v>
      </c>
    </row>
    <row r="32" spans="1:7" ht="15.75" thickBot="1">
      <c r="A32" s="53" t="str">
        <f>DawnChorus!A32</f>
        <v>Great Spotted Woodpecker</v>
      </c>
      <c r="B32" s="53" t="str">
        <f>DawnChorus!B32</f>
        <v>Dendrocopos major</v>
      </c>
      <c r="D32" s="54" t="str">
        <f>DawnChorus!D30</f>
        <v>#</v>
      </c>
      <c r="E32" s="54" t="str">
        <f>DawnChorus!E32</f>
        <v>#</v>
      </c>
      <c r="G32" s="54">
        <f>DawnChorus!W32</f>
        <v>16</v>
      </c>
    </row>
    <row r="33" spans="1:7" ht="15.75" thickBot="1">
      <c r="A33" s="53" t="str">
        <f>DawnChorus!A33</f>
        <v>Great Tit</v>
      </c>
      <c r="B33" s="53" t="str">
        <f>DawnChorus!B33</f>
        <v>Parus major</v>
      </c>
      <c r="D33" s="54"/>
      <c r="E33" s="54" t="str">
        <f>DawnChorus!E33</f>
        <v>#</v>
      </c>
      <c r="G33" s="54">
        <f>DawnChorus!W33</f>
        <v>18</v>
      </c>
    </row>
    <row r="34" spans="1:7" ht="15.75" thickBot="1">
      <c r="A34" s="53" t="str">
        <f>DawnChorus!A34</f>
        <v>Greenfinch</v>
      </c>
      <c r="B34" s="53" t="str">
        <f>DawnChorus!B34</f>
        <v>Carduelis chloris</v>
      </c>
      <c r="D34" s="54"/>
      <c r="E34" s="54" t="str">
        <f>DawnChorus!E34</f>
        <v>#</v>
      </c>
      <c r="G34" s="54">
        <f>DawnChorus!W34</f>
        <v>11</v>
      </c>
    </row>
    <row r="35" spans="1:7" ht="15.75" thickBot="1">
      <c r="A35" s="53" t="str">
        <f>DawnChorus!A35</f>
        <v xml:space="preserve">Greylag Goose </v>
      </c>
      <c r="B35" s="53" t="str">
        <f>DawnChorus!B35</f>
        <v>Anser anser</v>
      </c>
      <c r="D35" s="54" t="str">
        <f>DawnChorus!D33</f>
        <v>#</v>
      </c>
      <c r="E35" s="54" t="str">
        <f>DawnChorus!E35</f>
        <v>#</v>
      </c>
      <c r="G35" s="54">
        <f>DawnChorus!W35</f>
        <v>16</v>
      </c>
    </row>
    <row r="36" spans="1:7" ht="15.75" thickBot="1">
      <c r="A36" s="53" t="str">
        <f>DawnChorus!A36</f>
        <v>Heron</v>
      </c>
      <c r="B36" s="53" t="str">
        <f>DawnChorus!B36</f>
        <v>Ardea cinerea</v>
      </c>
      <c r="D36" s="54"/>
      <c r="E36" s="54" t="str">
        <f>DawnChorus!E36</f>
        <v>#</v>
      </c>
      <c r="G36" s="54">
        <f>DawnChorus!W36</f>
        <v>11</v>
      </c>
    </row>
    <row r="37" spans="1:7" ht="15.75" thickBot="1">
      <c r="A37" s="53" t="str">
        <f>DawnChorus!A37</f>
        <v>Herring Gull</v>
      </c>
      <c r="B37" s="53" t="str">
        <f>DawnChorus!B37</f>
        <v>Larus argentatus</v>
      </c>
      <c r="D37" s="54" t="str">
        <f>DawnChorus!D35</f>
        <v>#</v>
      </c>
      <c r="E37" s="54" t="str">
        <f>DawnChorus!E37</f>
        <v>#</v>
      </c>
      <c r="G37" s="54">
        <f>DawnChorus!W37</f>
        <v>4</v>
      </c>
    </row>
    <row r="38" spans="1:7" ht="15.75" thickBot="1">
      <c r="A38" s="53" t="str">
        <f>DawnChorus!A38</f>
        <v>House Martin</v>
      </c>
      <c r="B38" s="53" t="str">
        <f>DawnChorus!B38</f>
        <v>Delichon urbica</v>
      </c>
      <c r="D38" s="54"/>
      <c r="E38" s="54" t="str">
        <f>DawnChorus!E38</f>
        <v>#</v>
      </c>
      <c r="G38" s="54">
        <f>DawnChorus!W38</f>
        <v>4</v>
      </c>
    </row>
    <row r="39" spans="1:7" ht="15.75" thickBot="1">
      <c r="A39" s="53" t="str">
        <f>DawnChorus!A39</f>
        <v>House Sparrow</v>
      </c>
      <c r="B39" s="53" t="str">
        <f>DawnChorus!B39</f>
        <v>Passer domesticus</v>
      </c>
      <c r="D39" s="54"/>
      <c r="E39" s="54"/>
      <c r="G39" s="54">
        <f>DawnChorus!W39</f>
        <v>13</v>
      </c>
    </row>
    <row r="40" spans="1:7" ht="15.75" thickBot="1">
      <c r="A40" s="53" t="str">
        <f>DawnChorus!A40</f>
        <v>Jackdaw</v>
      </c>
      <c r="B40" s="53" t="str">
        <f>DawnChorus!B40</f>
        <v>Corvus monedula</v>
      </c>
      <c r="D40" s="54"/>
      <c r="E40" s="54"/>
      <c r="G40" s="54">
        <f>DawnChorus!W40</f>
        <v>14</v>
      </c>
    </row>
    <row r="41" spans="1:7" ht="15.75" thickBot="1">
      <c r="A41" s="53" t="str">
        <f>DawnChorus!A41</f>
        <v>Jay</v>
      </c>
      <c r="B41" s="53" t="str">
        <f>DawnChorus!B41</f>
        <v>Garruls glandarius</v>
      </c>
      <c r="D41" s="54" t="str">
        <f>DawnChorus!D39</f>
        <v>#</v>
      </c>
      <c r="E41" s="54"/>
      <c r="G41" s="54">
        <f>DawnChorus!W41</f>
        <v>9</v>
      </c>
    </row>
    <row r="42" spans="1:7" ht="15.75" thickBot="1">
      <c r="A42" s="53" t="str">
        <f>DawnChorus!A42</f>
        <v>Kestrel</v>
      </c>
      <c r="B42" s="53" t="str">
        <f>DawnChorus!B42</f>
        <v>Falco tinnunculus</v>
      </c>
      <c r="D42" s="54"/>
      <c r="E42" s="54" t="str">
        <f>DawnChorus!E42</f>
        <v>#</v>
      </c>
      <c r="G42" s="54">
        <f>DawnChorus!W42</f>
        <v>5</v>
      </c>
    </row>
    <row r="43" spans="1:7" ht="15.75" thickBot="1">
      <c r="A43" s="53" t="str">
        <f>DawnChorus!A43</f>
        <v>Lapwing</v>
      </c>
      <c r="B43" s="53" t="str">
        <f>DawnChorus!B43</f>
        <v>Vanellus vanellus</v>
      </c>
      <c r="D43" s="54"/>
      <c r="E43" s="54"/>
      <c r="G43" s="54">
        <f>DawnChorus!W43</f>
        <v>1</v>
      </c>
    </row>
    <row r="44" spans="1:7" ht="15.75" thickBot="1">
      <c r="A44" s="53" t="str">
        <f>DawnChorus!A44</f>
        <v>Lesser Black-backed Gull</v>
      </c>
      <c r="B44" s="53" t="str">
        <f>DawnChorus!B44</f>
        <v>Larus fuscus</v>
      </c>
      <c r="D44" s="54"/>
      <c r="E44" s="54" t="str">
        <f>DawnChorus!E44</f>
        <v>#</v>
      </c>
      <c r="G44" s="54">
        <f>DawnChorus!W44</f>
        <v>2</v>
      </c>
    </row>
    <row r="45" spans="1:7" ht="15.75" thickBot="1">
      <c r="A45" s="53" t="str">
        <f>DawnChorus!A45</f>
        <v>Lesser Redpoll</v>
      </c>
      <c r="B45" s="53" t="str">
        <f>DawnChorus!B45</f>
        <v>Acanthis cabaret</v>
      </c>
      <c r="D45" s="54"/>
      <c r="E45" s="54"/>
      <c r="G45" s="54">
        <f>DawnChorus!W45</f>
        <v>5</v>
      </c>
    </row>
    <row r="46" spans="1:7" ht="15.75" thickBot="1">
      <c r="A46" s="53" t="str">
        <f>DawnChorus!A46</f>
        <v>Linnet</v>
      </c>
      <c r="B46" s="53" t="str">
        <f>DawnChorus!B46</f>
        <v>Acanthis cannabina</v>
      </c>
      <c r="D46" s="54"/>
      <c r="E46" s="54"/>
      <c r="G46" s="54">
        <f>DawnChorus!W46</f>
        <v>1</v>
      </c>
    </row>
    <row r="47" spans="1:7" ht="15.75" thickBot="1">
      <c r="A47" s="53" t="str">
        <f>DawnChorus!A47</f>
        <v>Long-tailed Tit</v>
      </c>
      <c r="B47" s="53" t="str">
        <f>DawnChorus!B47</f>
        <v>Aegithalos caudatus</v>
      </c>
      <c r="D47" s="54"/>
      <c r="E47" s="54" t="str">
        <f>DawnChorus!E47</f>
        <v>#</v>
      </c>
      <c r="G47" s="54">
        <f>DawnChorus!W47</f>
        <v>9</v>
      </c>
    </row>
    <row r="48" spans="1:7" ht="15.75" thickBot="1">
      <c r="A48" s="53" t="str">
        <f>DawnChorus!A48</f>
        <v>Magpie</v>
      </c>
      <c r="B48" s="53" t="str">
        <f>DawnChorus!B48</f>
        <v>Pica pica</v>
      </c>
      <c r="D48" s="54"/>
      <c r="E48" s="54"/>
      <c r="G48" s="54">
        <f>DawnChorus!W48</f>
        <v>7</v>
      </c>
    </row>
    <row r="49" spans="1:7" ht="15.75" thickBot="1">
      <c r="A49" s="53" t="str">
        <f>DawnChorus!A49</f>
        <v>Mallard</v>
      </c>
      <c r="B49" s="53" t="str">
        <f>DawnChorus!B49</f>
        <v>Anas platyrhynchos</v>
      </c>
      <c r="D49" s="54" t="str">
        <f>DawnChorus!D47</f>
        <v>#</v>
      </c>
      <c r="E49" s="54" t="str">
        <f>DawnChorus!E49</f>
        <v>#</v>
      </c>
      <c r="G49" s="54">
        <f>DawnChorus!W49</f>
        <v>17</v>
      </c>
    </row>
    <row r="50" spans="1:7" ht="15.75" thickBot="1">
      <c r="A50" s="53" t="str">
        <f>DawnChorus!A50</f>
        <v>Mandarin Duck</v>
      </c>
      <c r="B50" s="53" t="str">
        <f>DawnChorus!B50</f>
        <v>Aix Galericulata</v>
      </c>
      <c r="D50" s="54"/>
      <c r="E50" s="54" t="str">
        <f>DawnChorus!E50</f>
        <v>#</v>
      </c>
      <c r="G50" s="54">
        <f>DawnChorus!W50</f>
        <v>2</v>
      </c>
    </row>
    <row r="51" spans="1:7" ht="15.75" thickBot="1">
      <c r="A51" s="53" t="str">
        <f>DawnChorus!A51</f>
        <v>Meadow Pipit</v>
      </c>
      <c r="B51" s="53" t="str">
        <f>DawnChorus!B51</f>
        <v>Anthus pratensis</v>
      </c>
      <c r="D51" s="54" t="str">
        <f>DawnChorus!D49</f>
        <v>#</v>
      </c>
      <c r="E51" s="54"/>
      <c r="G51" s="54">
        <f>DawnChorus!W51</f>
        <v>5</v>
      </c>
    </row>
    <row r="52" spans="1:7" ht="15.75" thickBot="1">
      <c r="A52" s="53" t="str">
        <f>DawnChorus!A52</f>
        <v>Mistle Thrush</v>
      </c>
      <c r="B52" s="53" t="str">
        <f>DawnChorus!B52</f>
        <v>Turdus viscivorus</v>
      </c>
      <c r="D52" s="54"/>
      <c r="E52" s="54" t="str">
        <f>DawnChorus!E52</f>
        <v>#</v>
      </c>
      <c r="G52" s="54">
        <f>DawnChorus!W52</f>
        <v>13</v>
      </c>
    </row>
    <row r="53" spans="1:7" ht="15.75" thickBot="1">
      <c r="A53" s="53" t="str">
        <f>DawnChorus!A53</f>
        <v>Moorhen</v>
      </c>
      <c r="B53" s="53" t="str">
        <f>DawnChorus!B53</f>
        <v>Gallinula chloropus</v>
      </c>
      <c r="D53" s="54"/>
      <c r="E53" s="54"/>
      <c r="G53" s="54">
        <f>DawnChorus!W53</f>
        <v>1</v>
      </c>
    </row>
    <row r="54" spans="1:7" ht="15.75" thickBot="1">
      <c r="A54" s="53" t="str">
        <f>DawnChorus!A54</f>
        <v>Mute Swan</v>
      </c>
      <c r="B54" s="53" t="str">
        <f>DawnChorus!B54</f>
        <v>Cygnus olor</v>
      </c>
      <c r="D54" s="54" t="str">
        <f>DawnChorus!D52</f>
        <v>#</v>
      </c>
      <c r="E54" s="54"/>
      <c r="G54" s="54">
        <f>DawnChorus!W54</f>
        <v>4</v>
      </c>
    </row>
    <row r="55" spans="1:7" ht="15.75" thickBot="1">
      <c r="A55" s="53" t="str">
        <f>DawnChorus!A55</f>
        <v>Nuthatch</v>
      </c>
      <c r="B55" s="53" t="str">
        <f>DawnChorus!B55</f>
        <v>Sitta europaea</v>
      </c>
      <c r="D55" s="54"/>
      <c r="E55" s="54" t="str">
        <f>DawnChorus!E55</f>
        <v>#</v>
      </c>
      <c r="G55" s="54">
        <f>DawnChorus!W55</f>
        <v>15</v>
      </c>
    </row>
    <row r="56" spans="1:7" ht="15.75" thickBot="1">
      <c r="A56" s="53" t="str">
        <f>DawnChorus!A56</f>
        <v>Osprey</v>
      </c>
      <c r="B56" s="53" t="str">
        <f>DawnChorus!B56</f>
        <v>Pandion haliaetus</v>
      </c>
      <c r="D56" s="54"/>
      <c r="E56" s="54"/>
      <c r="G56" s="54">
        <f>DawnChorus!W56</f>
        <v>2</v>
      </c>
    </row>
    <row r="57" spans="1:7" ht="15.75" thickBot="1">
      <c r="A57" s="53" t="str">
        <f>DawnChorus!A57</f>
        <v>Oystercatcher</v>
      </c>
      <c r="B57" s="53" t="str">
        <f>DawnChorus!B57</f>
        <v>Haematopus ostralegus</v>
      </c>
      <c r="D57" s="54" t="str">
        <f>DawnChorus!D55</f>
        <v>#</v>
      </c>
      <c r="E57" s="54" t="str">
        <f>DawnChorus!E57</f>
        <v>#</v>
      </c>
      <c r="G57" s="54">
        <f>DawnChorus!W57</f>
        <v>6</v>
      </c>
    </row>
    <row r="58" spans="1:7" ht="15.75" thickBot="1">
      <c r="A58" s="53" t="str">
        <f>DawnChorus!A58</f>
        <v>Peregrine Falcon</v>
      </c>
      <c r="B58" s="53" t="str">
        <f>DawnChorus!B58</f>
        <v>Falco peregrinus</v>
      </c>
      <c r="D58" s="54" t="str">
        <f>DawnChorus!D56</f>
        <v>#</v>
      </c>
      <c r="E58" s="54"/>
      <c r="G58" s="54">
        <f>DawnChorus!W58</f>
        <v>1</v>
      </c>
    </row>
    <row r="59" spans="1:7" ht="15.75" thickBot="1">
      <c r="A59" s="53" t="str">
        <f>DawnChorus!A59</f>
        <v>Pheasant</v>
      </c>
      <c r="B59" s="53" t="str">
        <f>DawnChorus!B59</f>
        <v>Phasianus colchicus</v>
      </c>
      <c r="D59" s="54"/>
      <c r="E59" s="54" t="str">
        <f>DawnChorus!E59</f>
        <v>#</v>
      </c>
      <c r="G59" s="54">
        <f>DawnChorus!W59</f>
        <v>18</v>
      </c>
    </row>
    <row r="60" spans="1:7" ht="15.75" thickBot="1">
      <c r="A60" s="53" t="str">
        <f>DawnChorus!A60</f>
        <v>Pied Flycatcher</v>
      </c>
      <c r="B60" s="53" t="str">
        <f>DawnChorus!B60</f>
        <v>Ficedula hypoleuca</v>
      </c>
      <c r="D60" s="54"/>
      <c r="E60" s="54" t="str">
        <f>DawnChorus!E60</f>
        <v>#</v>
      </c>
      <c r="G60" s="54">
        <f>DawnChorus!W60</f>
        <v>10</v>
      </c>
    </row>
    <row r="61" spans="1:7" ht="15.75" thickBot="1">
      <c r="A61" s="53" t="str">
        <f>DawnChorus!A61</f>
        <v>Pied Wagtail</v>
      </c>
      <c r="B61" s="53" t="str">
        <f>DawnChorus!B61</f>
        <v>Motacilla alba</v>
      </c>
      <c r="D61" s="54" t="str">
        <f>DawnChorus!D59</f>
        <v>#</v>
      </c>
      <c r="E61" s="54"/>
      <c r="G61" s="54">
        <f>DawnChorus!W61</f>
        <v>5</v>
      </c>
    </row>
    <row r="62" spans="1:7" ht="15.75" thickBot="1">
      <c r="A62" s="53" t="str">
        <f>DawnChorus!A62</f>
        <v>Redpoll</v>
      </c>
      <c r="B62" s="53" t="str">
        <f>DawnChorus!B62</f>
        <v>Carduelis flammea</v>
      </c>
      <c r="D62" s="54" t="str">
        <f>DawnChorus!D60</f>
        <v>#</v>
      </c>
      <c r="E62" s="54"/>
      <c r="G62" s="54">
        <f>DawnChorus!W62</f>
        <v>4</v>
      </c>
    </row>
    <row r="63" spans="1:7" ht="15.75" thickBot="1">
      <c r="A63" s="53" t="str">
        <f>DawnChorus!A63</f>
        <v>Redstart</v>
      </c>
      <c r="B63" s="53" t="str">
        <f>DawnChorus!B63</f>
        <v>Phoenicurus phoenicurus</v>
      </c>
      <c r="D63" s="54"/>
      <c r="E63" s="54"/>
      <c r="G63" s="54">
        <f>DawnChorus!W63</f>
        <v>4</v>
      </c>
    </row>
    <row r="64" spans="1:7" ht="15.75" thickBot="1">
      <c r="A64" s="53" t="str">
        <f>DawnChorus!A64</f>
        <v>Reed Bunting</v>
      </c>
      <c r="B64" s="53" t="str">
        <f>DawnChorus!B64</f>
        <v>Emberiza schoeniclus</v>
      </c>
      <c r="D64" s="54"/>
      <c r="E64" s="54" t="str">
        <f>DawnChorus!E64</f>
        <v>#</v>
      </c>
      <c r="G64" s="54">
        <f>DawnChorus!W64</f>
        <v>18</v>
      </c>
    </row>
    <row r="65" spans="1:7" ht="15.75" thickBot="1">
      <c r="A65" s="53" t="str">
        <f>DawnChorus!A65</f>
        <v>Robin</v>
      </c>
      <c r="B65" s="53" t="str">
        <f>DawnChorus!B65</f>
        <v>Erithacus rubecula</v>
      </c>
      <c r="D65" s="54"/>
      <c r="E65" s="54" t="str">
        <f>DawnChorus!E65</f>
        <v>#</v>
      </c>
      <c r="G65" s="54">
        <f>DawnChorus!W65</f>
        <v>18</v>
      </c>
    </row>
    <row r="66" spans="1:7" ht="15.75" thickBot="1">
      <c r="A66" s="53" t="str">
        <f>DawnChorus!A66</f>
        <v>Rook</v>
      </c>
      <c r="B66" s="53" t="str">
        <f>DawnChorus!B66</f>
        <v>Corvus frugilegus</v>
      </c>
      <c r="D66" s="54" t="str">
        <f>DawnChorus!D64</f>
        <v>#</v>
      </c>
      <c r="E66" s="54" t="str">
        <f>DawnChorus!E66</f>
        <v>#</v>
      </c>
      <c r="G66" s="54">
        <f>DawnChorus!W66</f>
        <v>8</v>
      </c>
    </row>
    <row r="67" spans="1:7" ht="15.75" thickBot="1">
      <c r="A67" s="53" t="str">
        <f>DawnChorus!A67</f>
        <v>Sand Martin</v>
      </c>
      <c r="B67" s="53" t="str">
        <f>DawnChorus!B67</f>
        <v>Riparia riparia</v>
      </c>
      <c r="D67" s="54" t="str">
        <f>DawnChorus!D65</f>
        <v>#</v>
      </c>
      <c r="E67" s="54"/>
      <c r="G67" s="54">
        <f>DawnChorus!W67</f>
        <v>1</v>
      </c>
    </row>
    <row r="68" spans="1:7" ht="15.75" thickBot="1">
      <c r="A68" s="53" t="str">
        <f>DawnChorus!A68</f>
        <v>Sedge Warbler</v>
      </c>
      <c r="B68" s="53" t="str">
        <f>DawnChorus!B68</f>
        <v>Acrocephalus schoenobaenus</v>
      </c>
      <c r="D68" s="54"/>
      <c r="E68" s="54" t="str">
        <f>DawnChorus!E68</f>
        <v>#</v>
      </c>
      <c r="G68" s="54">
        <f>DawnChorus!W68</f>
        <v>16</v>
      </c>
    </row>
    <row r="69" spans="1:7" ht="15.75" thickBot="1">
      <c r="A69" s="53" t="str">
        <f>DawnChorus!A69</f>
        <v>Shelduck</v>
      </c>
      <c r="B69" s="53" t="str">
        <f>DawnChorus!B69</f>
        <v>Tadorna tadorna</v>
      </c>
      <c r="D69" s="54"/>
      <c r="E69" s="54"/>
      <c r="G69" s="54">
        <f>DawnChorus!W69</f>
        <v>1</v>
      </c>
    </row>
    <row r="70" spans="1:7" ht="15.75" thickBot="1">
      <c r="A70" s="53" t="str">
        <f>DawnChorus!A70</f>
        <v>Siskin</v>
      </c>
      <c r="B70" s="53" t="str">
        <f>DawnChorus!B70</f>
        <v>Carduelis spinus</v>
      </c>
      <c r="D70" s="54" t="str">
        <f>DawnChorus!D68</f>
        <v>#</v>
      </c>
      <c r="E70" s="54"/>
      <c r="G70" s="54">
        <f>DawnChorus!W70</f>
        <v>14</v>
      </c>
    </row>
    <row r="71" spans="1:7" ht="15.75" thickBot="1">
      <c r="A71" s="53" t="str">
        <f>DawnChorus!A71</f>
        <v>Skylark</v>
      </c>
      <c r="B71" s="53" t="str">
        <f>DawnChorus!B71</f>
        <v>Alauda</v>
      </c>
      <c r="D71" s="54"/>
      <c r="E71" s="54" t="str">
        <f>DawnChorus!E71</f>
        <v>#</v>
      </c>
      <c r="G71" s="54">
        <f>DawnChorus!W71</f>
        <v>1</v>
      </c>
    </row>
    <row r="72" spans="1:7" ht="15.75" thickBot="1">
      <c r="A72" s="53" t="str">
        <f>DawnChorus!A72</f>
        <v>Snipe</v>
      </c>
      <c r="B72" s="53" t="str">
        <f>DawnChorus!B72</f>
        <v>Gallinago gallinago</v>
      </c>
      <c r="D72" s="54" t="str">
        <f>DawnChorus!D70</f>
        <v>#</v>
      </c>
      <c r="E72" s="54"/>
      <c r="G72" s="54">
        <f>DawnChorus!W72</f>
        <v>1</v>
      </c>
    </row>
    <row r="73" spans="1:7" ht="15.75" thickBot="1">
      <c r="A73" s="53" t="str">
        <f>DawnChorus!A73</f>
        <v>Song Thrush</v>
      </c>
      <c r="B73" s="53" t="str">
        <f>DawnChorus!B73</f>
        <v>Turdus philomelos</v>
      </c>
      <c r="D73" s="54"/>
      <c r="E73" s="54" t="str">
        <f>DawnChorus!E73</f>
        <v>#</v>
      </c>
      <c r="G73" s="54">
        <f>DawnChorus!W73</f>
        <v>17</v>
      </c>
    </row>
    <row r="74" spans="1:7" ht="15.75" thickBot="1">
      <c r="A74" s="53" t="str">
        <f>DawnChorus!A74</f>
        <v>Sparrowhawk</v>
      </c>
      <c r="B74" s="53" t="str">
        <f>DawnChorus!B74</f>
        <v>Accipiter nisus</v>
      </c>
      <c r="D74" s="54"/>
      <c r="E74" s="54"/>
      <c r="G74" s="54">
        <f>DawnChorus!W74</f>
        <v>4</v>
      </c>
    </row>
    <row r="75" spans="1:7" ht="15.75" thickBot="1">
      <c r="A75" s="53" t="str">
        <f>DawnChorus!A75</f>
        <v>Stock Dove</v>
      </c>
      <c r="B75" s="53" t="str">
        <f>DawnChorus!B75</f>
        <v>Columba oenas</v>
      </c>
      <c r="D75" s="54" t="str">
        <f>DawnChorus!D73</f>
        <v>#</v>
      </c>
      <c r="E75" s="54" t="str">
        <f>DawnChorus!E75</f>
        <v>#</v>
      </c>
      <c r="G75" s="54">
        <f>DawnChorus!W75</f>
        <v>3</v>
      </c>
    </row>
    <row r="76" spans="1:7" ht="15.75" thickBot="1">
      <c r="A76" s="53" t="str">
        <f>DawnChorus!A76</f>
        <v>Swallow</v>
      </c>
      <c r="B76" s="53" t="str">
        <f>DawnChorus!B76</f>
        <v>Hirundo rustica</v>
      </c>
      <c r="D76" s="54"/>
      <c r="E76" s="54"/>
      <c r="G76" s="54">
        <f>DawnChorus!W76</f>
        <v>12</v>
      </c>
    </row>
    <row r="77" spans="1:7" ht="15.75" thickBot="1">
      <c r="A77" s="53" t="str">
        <f>DawnChorus!A77</f>
        <v>Swift</v>
      </c>
      <c r="B77" s="53" t="str">
        <f>DawnChorus!B77</f>
        <v>Apus apus</v>
      </c>
      <c r="D77" s="54"/>
      <c r="E77" s="54"/>
      <c r="G77" s="54">
        <f>DawnChorus!W77</f>
        <v>1</v>
      </c>
    </row>
    <row r="78" spans="1:7" ht="15.75" thickBot="1">
      <c r="A78" s="53" t="str">
        <f>DawnChorus!A78</f>
        <v>Tawny Owl</v>
      </c>
      <c r="B78" s="53" t="str">
        <f>DawnChorus!B78</f>
        <v>Strix aluco</v>
      </c>
      <c r="D78" s="54"/>
      <c r="E78" s="54" t="str">
        <f>DawnChorus!E78</f>
        <v>#</v>
      </c>
      <c r="G78" s="54">
        <f>DawnChorus!W78</f>
        <v>7</v>
      </c>
    </row>
    <row r="79" spans="1:7" ht="15.75" thickBot="1">
      <c r="A79" s="53" t="str">
        <f>DawnChorus!A79</f>
        <v>Teal</v>
      </c>
      <c r="B79" s="53" t="str">
        <f>DawnChorus!B79</f>
        <v>Anas crecca</v>
      </c>
      <c r="D79" s="54"/>
      <c r="E79" s="54"/>
      <c r="G79" s="54">
        <f>DawnChorus!W79</f>
        <v>1</v>
      </c>
    </row>
    <row r="80" spans="1:7" ht="15.75" thickBot="1">
      <c r="A80" s="53" t="str">
        <f>DawnChorus!A80</f>
        <v>Tree Creeper</v>
      </c>
      <c r="B80" s="53" t="str">
        <f>DawnChorus!B80</f>
        <v>Certhia familiaris</v>
      </c>
      <c r="D80" s="54"/>
      <c r="E80" s="54" t="str">
        <f>DawnChorus!E80</f>
        <v>#</v>
      </c>
      <c r="G80" s="54">
        <f>DawnChorus!W80</f>
        <v>8</v>
      </c>
    </row>
    <row r="81" spans="1:7" ht="15.75" thickBot="1">
      <c r="A81" s="53" t="str">
        <f>DawnChorus!A81</f>
        <v>Tree Pipit</v>
      </c>
      <c r="B81" s="53" t="str">
        <f>DawnChorus!B81</f>
        <v>Anthus trivialis</v>
      </c>
      <c r="D81" s="54"/>
      <c r="E81" s="54" t="str">
        <f>DawnChorus!E81</f>
        <v>#</v>
      </c>
      <c r="G81" s="54">
        <f>DawnChorus!W81</f>
        <v>3</v>
      </c>
    </row>
    <row r="82" spans="1:7" ht="15.75" thickBot="1">
      <c r="A82" s="53" t="str">
        <f>DawnChorus!A82</f>
        <v>Tree Sparrow</v>
      </c>
      <c r="B82" s="53" t="str">
        <f>DawnChorus!B82</f>
        <v>Passer montanus</v>
      </c>
      <c r="D82" s="54"/>
      <c r="E82" s="54"/>
      <c r="G82" s="54">
        <f>DawnChorus!W82</f>
        <v>2</v>
      </c>
    </row>
    <row r="83" spans="1:7" ht="15.75" thickBot="1">
      <c r="A83" s="53" t="str">
        <f>DawnChorus!A83</f>
        <v>Whitethroat</v>
      </c>
      <c r="B83" s="53" t="str">
        <f>DawnChorus!B83</f>
        <v>Sylvia communis</v>
      </c>
      <c r="D83" s="54"/>
      <c r="E83" s="54"/>
      <c r="G83" s="54">
        <f>DawnChorus!W83</f>
        <v>3</v>
      </c>
    </row>
    <row r="84" spans="1:7" ht="15.75" thickBot="1">
      <c r="A84" s="53" t="str">
        <f>DawnChorus!A84</f>
        <v>Willow warbler</v>
      </c>
      <c r="B84" s="53" t="str">
        <f>DawnChorus!B84</f>
        <v>Phylloscopus trochilus</v>
      </c>
      <c r="D84" s="54"/>
      <c r="E84" s="54" t="str">
        <f>DawnChorus!E84</f>
        <v>#</v>
      </c>
      <c r="G84" s="54">
        <f>DawnChorus!W84</f>
        <v>18</v>
      </c>
    </row>
    <row r="85" spans="1:7" ht="15.75" thickBot="1">
      <c r="A85" s="53" t="str">
        <f>DawnChorus!A85</f>
        <v>Wood Pigeon</v>
      </c>
      <c r="B85" s="53" t="str">
        <f>DawnChorus!B85</f>
        <v>Columba palumbus</v>
      </c>
      <c r="D85" s="54"/>
      <c r="E85" s="54" t="str">
        <f>DawnChorus!E85</f>
        <v>#</v>
      </c>
      <c r="G85" s="54">
        <f>DawnChorus!W85</f>
        <v>18</v>
      </c>
    </row>
    <row r="86" spans="1:7" ht="15.75" thickBot="1">
      <c r="A86" s="53" t="str">
        <f>DawnChorus!A86</f>
        <v>Wood Warbler</v>
      </c>
      <c r="B86" s="53" t="str">
        <f>DawnChorus!B86</f>
        <v>Phylloscopus sibilatrix</v>
      </c>
      <c r="D86" s="54" t="str">
        <f>DawnChorus!D84</f>
        <v>#</v>
      </c>
      <c r="E86" s="54" t="str">
        <f>DawnChorus!E86</f>
        <v>#</v>
      </c>
      <c r="G86" s="54">
        <f>DawnChorus!W86</f>
        <v>2</v>
      </c>
    </row>
    <row r="87" spans="1:7" ht="15.75" thickBot="1">
      <c r="A87" s="53" t="str">
        <f>DawnChorus!A87</f>
        <v>Woodcock</v>
      </c>
      <c r="B87" s="53" t="str">
        <f>DawnChorus!B87</f>
        <v>Scolopax rusticola</v>
      </c>
      <c r="D87" s="54" t="str">
        <f>DawnChorus!D85</f>
        <v>#</v>
      </c>
      <c r="E87" s="54"/>
      <c r="G87" s="54">
        <f>DawnChorus!W87</f>
        <v>5</v>
      </c>
    </row>
    <row r="88" spans="1:7" ht="15.75" thickBot="1">
      <c r="A88" s="53" t="str">
        <f>DawnChorus!A88</f>
        <v>Wren</v>
      </c>
      <c r="B88" s="53" t="str">
        <f>DawnChorus!B88</f>
        <v>Troglodytes troglodytes</v>
      </c>
      <c r="D88" s="54"/>
      <c r="E88" s="54" t="str">
        <f>DawnChorus!E88</f>
        <v>#</v>
      </c>
      <c r="G88" s="54">
        <f>DawnChorus!W88</f>
        <v>17</v>
      </c>
    </row>
    <row r="89" spans="1:7" ht="15.75" thickBot="1">
      <c r="A89" s="53" t="str">
        <f>DawnChorus!A89</f>
        <v>Yellowhammer</v>
      </c>
      <c r="B89" s="53" t="str">
        <f>DawnChorus!B89</f>
        <v>Emberiza citrinella</v>
      </c>
      <c r="D89" s="54"/>
      <c r="E89" s="54"/>
      <c r="G89" s="54"/>
    </row>
    <row r="90" spans="1:7" ht="15.75" thickBot="1">
      <c r="A90" s="53"/>
      <c r="B90" s="53"/>
      <c r="D90" s="54"/>
      <c r="E90" s="54"/>
      <c r="G90" s="53"/>
    </row>
    <row r="92" spans="1:7" ht="15.75" thickBot="1">
      <c r="A92" s="48" t="s">
        <v>212</v>
      </c>
      <c r="B92" s="48"/>
      <c r="C92" s="48"/>
      <c r="D92" s="21">
        <f>COUNTA(D7:D89)</f>
        <v>29</v>
      </c>
      <c r="E92" s="21">
        <f>COUNTA(E7:E88)</f>
        <v>46</v>
      </c>
      <c r="F92" s="48"/>
      <c r="G92" s="21">
        <f>DawnChorus!B90</f>
        <v>83</v>
      </c>
    </row>
    <row r="93" spans="1:7" ht="15.75" thickTop="1"/>
  </sheetData>
  <sortState ref="A9:F89">
    <sortCondition ref="A9:A89"/>
  </sortState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X102"/>
  <sheetViews>
    <sheetView workbookViewId="0">
      <pane xSplit="2" ySplit="6" topLeftCell="G7" activePane="bottomRight" state="frozen"/>
      <selection pane="topRight" activeCell="D1" sqref="D1"/>
      <selection pane="bottomLeft" activeCell="A9" sqref="A9"/>
      <selection pane="bottomRight" activeCell="H44" sqref="H44"/>
    </sheetView>
  </sheetViews>
  <sheetFormatPr defaultRowHeight="15"/>
  <cols>
    <col min="1" max="1" width="19.85546875" customWidth="1"/>
    <col min="2" max="2" width="20.42578125" customWidth="1"/>
    <col min="3" max="3" width="2" customWidth="1"/>
    <col min="4" max="4" width="13.85546875" customWidth="1"/>
    <col min="5" max="5" width="16.5703125" bestFit="1" customWidth="1"/>
    <col min="6" max="6" width="13.85546875" customWidth="1"/>
    <col min="7" max="7" width="11.7109375" customWidth="1"/>
    <col min="8" max="8" width="15.7109375" customWidth="1"/>
    <col min="9" max="9" width="12.7109375" bestFit="1" customWidth="1"/>
    <col min="10" max="10" width="11" customWidth="1"/>
    <col min="11" max="14" width="10.7109375" bestFit="1" customWidth="1"/>
    <col min="15" max="15" width="10.85546875" customWidth="1"/>
    <col min="16" max="21" width="10.7109375" bestFit="1" customWidth="1"/>
    <col min="22" max="22" width="1.42578125" customWidth="1"/>
    <col min="23" max="23" width="5.140625" customWidth="1"/>
    <col min="24" max="24" width="12.140625" customWidth="1"/>
  </cols>
  <sheetData>
    <row r="1" spans="1:24" ht="27" thickTop="1" thickBot="1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100"/>
    </row>
    <row r="2" spans="1:24" ht="19.5" thickTop="1">
      <c r="A2" s="3"/>
      <c r="B2" s="101" t="s">
        <v>230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4"/>
      <c r="W2" s="4"/>
      <c r="X2" s="5"/>
    </row>
    <row r="3" spans="1:24">
      <c r="A3" s="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S3" s="4"/>
      <c r="T3" s="4"/>
      <c r="U3" s="4"/>
      <c r="V3" s="4"/>
      <c r="W3" s="4"/>
      <c r="X3" s="5"/>
    </row>
    <row r="4" spans="1:24">
      <c r="A4" s="6"/>
      <c r="B4" s="4"/>
      <c r="C4" s="4"/>
      <c r="D4" s="4"/>
      <c r="E4" s="4"/>
      <c r="F4" s="4"/>
      <c r="G4" s="4"/>
      <c r="H4" s="4"/>
      <c r="I4" s="4"/>
      <c r="J4" s="104" t="s">
        <v>175</v>
      </c>
      <c r="K4" s="104"/>
      <c r="L4" s="104"/>
      <c r="M4" s="104"/>
      <c r="N4" s="4"/>
      <c r="O4" s="4"/>
      <c r="P4" s="4"/>
      <c r="Q4" s="4"/>
      <c r="R4" s="4"/>
      <c r="S4" s="4"/>
      <c r="T4" s="4"/>
      <c r="U4" s="4"/>
      <c r="V4" s="4"/>
      <c r="W4" s="4"/>
      <c r="X4" s="5"/>
    </row>
    <row r="5" spans="1:24" ht="15.75" thickBot="1">
      <c r="A5" s="7" t="s">
        <v>2</v>
      </c>
      <c r="B5" s="8" t="s">
        <v>1</v>
      </c>
      <c r="C5" s="8"/>
      <c r="D5" s="8">
        <v>2026</v>
      </c>
      <c r="E5" s="8">
        <v>2025</v>
      </c>
      <c r="F5" s="8">
        <v>2024</v>
      </c>
      <c r="G5" s="8">
        <v>2023</v>
      </c>
      <c r="H5" s="8">
        <v>2022</v>
      </c>
      <c r="I5" s="8">
        <v>2021</v>
      </c>
      <c r="J5" s="8">
        <v>2020</v>
      </c>
      <c r="K5" s="8">
        <v>2019</v>
      </c>
      <c r="L5" s="8">
        <v>2018</v>
      </c>
      <c r="M5" s="8">
        <v>2017</v>
      </c>
      <c r="N5" s="8">
        <v>2016</v>
      </c>
      <c r="O5" s="8">
        <v>2015</v>
      </c>
      <c r="P5" s="8">
        <v>2014</v>
      </c>
      <c r="Q5" s="8">
        <v>2013</v>
      </c>
      <c r="R5" s="8">
        <v>2012</v>
      </c>
      <c r="S5" s="8">
        <v>2011</v>
      </c>
      <c r="T5" s="8">
        <v>2010</v>
      </c>
      <c r="U5" s="8">
        <v>2009</v>
      </c>
      <c r="V5" s="4"/>
      <c r="W5" s="9" t="s">
        <v>147</v>
      </c>
      <c r="X5" s="10"/>
    </row>
    <row r="6" spans="1:24" ht="16.5" thickTop="1" thickBot="1">
      <c r="A6" s="6"/>
      <c r="B6" s="4"/>
      <c r="C6" s="4"/>
      <c r="D6" s="89">
        <v>46145</v>
      </c>
      <c r="E6" s="11">
        <v>45781</v>
      </c>
      <c r="F6" s="11">
        <v>45417</v>
      </c>
      <c r="G6" s="11">
        <v>45053</v>
      </c>
      <c r="H6" s="11">
        <v>44682</v>
      </c>
      <c r="I6" s="65">
        <v>44318</v>
      </c>
      <c r="J6" s="11">
        <v>43954</v>
      </c>
      <c r="K6" s="11">
        <v>43590</v>
      </c>
      <c r="L6" s="11">
        <v>43226</v>
      </c>
      <c r="M6" s="11">
        <v>42862</v>
      </c>
      <c r="N6" s="11">
        <v>42491</v>
      </c>
      <c r="O6" s="11">
        <v>42127</v>
      </c>
      <c r="P6" s="11">
        <v>41763</v>
      </c>
      <c r="Q6" s="11">
        <v>41399</v>
      </c>
      <c r="R6" s="11">
        <v>41035</v>
      </c>
      <c r="S6" s="11">
        <v>40664</v>
      </c>
      <c r="T6" s="11">
        <v>40300</v>
      </c>
      <c r="U6" s="11">
        <v>39936</v>
      </c>
      <c r="V6" s="4"/>
      <c r="W6" s="8">
        <f>COUNTA(D5:U5)</f>
        <v>18</v>
      </c>
      <c r="X6" s="10" t="s">
        <v>145</v>
      </c>
    </row>
    <row r="7" spans="1:24" ht="17.25" thickTop="1" thickBot="1">
      <c r="A7" s="87" t="s">
        <v>3</v>
      </c>
      <c r="B7" s="88" t="s">
        <v>60</v>
      </c>
      <c r="C7" s="59"/>
      <c r="D7" s="67"/>
      <c r="E7" s="83"/>
      <c r="F7" s="67" t="s">
        <v>113</v>
      </c>
      <c r="G7" s="67" t="s">
        <v>113</v>
      </c>
      <c r="H7" s="67" t="s">
        <v>113</v>
      </c>
      <c r="I7" s="68"/>
      <c r="J7" s="69" t="s">
        <v>113</v>
      </c>
      <c r="K7" s="69" t="s">
        <v>113</v>
      </c>
      <c r="L7" s="69"/>
      <c r="M7" s="69"/>
      <c r="N7" s="69"/>
      <c r="O7" s="69"/>
      <c r="P7" s="69" t="s">
        <v>113</v>
      </c>
      <c r="Q7" s="69"/>
      <c r="R7" s="69" t="s">
        <v>113</v>
      </c>
      <c r="S7" s="69" t="s">
        <v>113</v>
      </c>
      <c r="T7" s="69"/>
      <c r="U7" s="70"/>
      <c r="V7" s="4"/>
      <c r="W7" s="44">
        <f>COUNTA(D7:U7)</f>
        <v>8</v>
      </c>
      <c r="X7" s="5"/>
    </row>
    <row r="8" spans="1:24" ht="17.25" thickTop="1" thickBot="1">
      <c r="A8" s="87" t="s">
        <v>4</v>
      </c>
      <c r="B8" s="88" t="s">
        <v>61</v>
      </c>
      <c r="C8" s="59"/>
      <c r="D8" s="66" t="s">
        <v>113</v>
      </c>
      <c r="E8" s="84" t="s">
        <v>113</v>
      </c>
      <c r="F8" s="66" t="s">
        <v>113</v>
      </c>
      <c r="G8" s="66" t="s">
        <v>113</v>
      </c>
      <c r="H8" s="66" t="s">
        <v>113</v>
      </c>
      <c r="I8" s="74" t="s">
        <v>113</v>
      </c>
      <c r="J8" s="1" t="s">
        <v>113</v>
      </c>
      <c r="K8" s="1" t="s">
        <v>113</v>
      </c>
      <c r="L8" s="1" t="s">
        <v>113</v>
      </c>
      <c r="M8" s="1" t="s">
        <v>113</v>
      </c>
      <c r="N8" s="1" t="s">
        <v>113</v>
      </c>
      <c r="O8" s="1" t="s">
        <v>113</v>
      </c>
      <c r="P8" s="1" t="s">
        <v>113</v>
      </c>
      <c r="Q8" s="1" t="s">
        <v>113</v>
      </c>
      <c r="R8" s="1" t="s">
        <v>113</v>
      </c>
      <c r="S8" s="1" t="s">
        <v>113</v>
      </c>
      <c r="T8" s="1" t="s">
        <v>113</v>
      </c>
      <c r="U8" s="71" t="s">
        <v>113</v>
      </c>
      <c r="V8" s="4"/>
      <c r="W8" s="44">
        <f t="shared" ref="W8:W71" si="0">COUNTA(D8:U8)</f>
        <v>18</v>
      </c>
      <c r="X8" s="5"/>
    </row>
    <row r="9" spans="1:24" ht="17.25" thickTop="1" thickBot="1">
      <c r="A9" s="87" t="s">
        <v>5</v>
      </c>
      <c r="B9" s="88" t="s">
        <v>62</v>
      </c>
      <c r="C9" s="59"/>
      <c r="D9" s="66" t="s">
        <v>113</v>
      </c>
      <c r="E9" s="84" t="s">
        <v>113</v>
      </c>
      <c r="F9" s="66" t="s">
        <v>113</v>
      </c>
      <c r="G9" s="66" t="s">
        <v>113</v>
      </c>
      <c r="H9" s="66" t="s">
        <v>113</v>
      </c>
      <c r="I9" s="74" t="s">
        <v>113</v>
      </c>
      <c r="J9" s="1" t="s">
        <v>113</v>
      </c>
      <c r="K9" s="1" t="s">
        <v>113</v>
      </c>
      <c r="L9" s="1" t="s">
        <v>113</v>
      </c>
      <c r="M9" s="1" t="s">
        <v>113</v>
      </c>
      <c r="N9" s="1" t="s">
        <v>113</v>
      </c>
      <c r="O9" s="1"/>
      <c r="P9" s="1" t="s">
        <v>113</v>
      </c>
      <c r="Q9" s="1" t="s">
        <v>113</v>
      </c>
      <c r="R9" s="1" t="s">
        <v>113</v>
      </c>
      <c r="S9" s="1" t="s">
        <v>113</v>
      </c>
      <c r="T9" s="1"/>
      <c r="U9" s="71" t="s">
        <v>113</v>
      </c>
      <c r="V9" s="4"/>
      <c r="W9" s="44">
        <f t="shared" si="0"/>
        <v>16</v>
      </c>
      <c r="X9" s="5"/>
    </row>
    <row r="10" spans="1:24" ht="17.25" thickTop="1" thickBot="1">
      <c r="A10" s="87" t="s">
        <v>6</v>
      </c>
      <c r="B10" s="88" t="s">
        <v>63</v>
      </c>
      <c r="C10" s="59"/>
      <c r="D10" s="66" t="s">
        <v>113</v>
      </c>
      <c r="E10" s="84" t="s">
        <v>113</v>
      </c>
      <c r="F10" s="66" t="s">
        <v>113</v>
      </c>
      <c r="G10" s="66" t="s">
        <v>113</v>
      </c>
      <c r="H10" s="66" t="s">
        <v>113</v>
      </c>
      <c r="I10" s="74" t="s">
        <v>113</v>
      </c>
      <c r="J10" s="1" t="s">
        <v>113</v>
      </c>
      <c r="K10" s="1" t="s">
        <v>113</v>
      </c>
      <c r="L10" s="1" t="s">
        <v>113</v>
      </c>
      <c r="M10" s="1" t="s">
        <v>113</v>
      </c>
      <c r="N10" s="1" t="s">
        <v>113</v>
      </c>
      <c r="O10" s="1" t="s">
        <v>113</v>
      </c>
      <c r="P10" s="1" t="s">
        <v>113</v>
      </c>
      <c r="Q10" s="1" t="s">
        <v>113</v>
      </c>
      <c r="R10" s="1" t="s">
        <v>113</v>
      </c>
      <c r="S10" s="1" t="s">
        <v>113</v>
      </c>
      <c r="T10" s="1" t="s">
        <v>113</v>
      </c>
      <c r="U10" s="71" t="s">
        <v>113</v>
      </c>
      <c r="V10" s="4"/>
      <c r="W10" s="44">
        <f t="shared" si="0"/>
        <v>18</v>
      </c>
      <c r="X10" s="5"/>
    </row>
    <row r="11" spans="1:24" ht="33" thickTop="1" thickBot="1">
      <c r="A11" s="87" t="s">
        <v>7</v>
      </c>
      <c r="B11" s="88" t="s">
        <v>64</v>
      </c>
      <c r="C11" s="59"/>
      <c r="D11" s="66"/>
      <c r="E11" s="84"/>
      <c r="F11" s="66"/>
      <c r="G11" s="66"/>
      <c r="H11" s="66"/>
      <c r="I11" s="7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71"/>
      <c r="V11" s="4"/>
      <c r="W11" s="44">
        <f t="shared" si="0"/>
        <v>0</v>
      </c>
      <c r="X11" s="5"/>
    </row>
    <row r="12" spans="1:24" ht="17.25" thickTop="1" thickBot="1">
      <c r="A12" s="87" t="s">
        <v>8</v>
      </c>
      <c r="B12" s="88" t="s">
        <v>65</v>
      </c>
      <c r="C12" s="59"/>
      <c r="D12" s="66"/>
      <c r="E12" s="84" t="s">
        <v>113</v>
      </c>
      <c r="F12" s="66"/>
      <c r="G12" s="66"/>
      <c r="H12" s="66" t="s">
        <v>113</v>
      </c>
      <c r="I12" s="74"/>
      <c r="J12" s="1"/>
      <c r="K12" s="1"/>
      <c r="L12" s="1"/>
      <c r="M12" s="1" t="s">
        <v>113</v>
      </c>
      <c r="N12" s="1"/>
      <c r="O12" s="1"/>
      <c r="P12" s="1"/>
      <c r="Q12" s="1"/>
      <c r="R12" s="1" t="s">
        <v>113</v>
      </c>
      <c r="S12" s="1" t="s">
        <v>113</v>
      </c>
      <c r="T12" s="1"/>
      <c r="U12" s="71"/>
      <c r="V12" s="4"/>
      <c r="W12" s="44">
        <f t="shared" si="0"/>
        <v>5</v>
      </c>
      <c r="X12" s="5"/>
    </row>
    <row r="13" spans="1:24" ht="17.25" thickTop="1" thickBot="1">
      <c r="A13" s="87" t="s">
        <v>9</v>
      </c>
      <c r="B13" s="88" t="s">
        <v>66</v>
      </c>
      <c r="C13" s="59"/>
      <c r="D13" s="66"/>
      <c r="E13" s="84"/>
      <c r="F13" s="66"/>
      <c r="G13" s="66"/>
      <c r="H13" s="66"/>
      <c r="I13" s="74"/>
      <c r="J13" s="1"/>
      <c r="K13" s="1" t="s">
        <v>113</v>
      </c>
      <c r="L13" s="1"/>
      <c r="M13" s="1" t="s">
        <v>113</v>
      </c>
      <c r="N13" s="1"/>
      <c r="O13" s="1"/>
      <c r="P13" s="1" t="s">
        <v>113</v>
      </c>
      <c r="Q13" s="1" t="s">
        <v>113</v>
      </c>
      <c r="R13" s="1" t="s">
        <v>113</v>
      </c>
      <c r="S13" s="1" t="s">
        <v>113</v>
      </c>
      <c r="T13" s="1"/>
      <c r="U13" s="71" t="s">
        <v>113</v>
      </c>
      <c r="V13" s="4"/>
      <c r="W13" s="44">
        <f t="shared" si="0"/>
        <v>7</v>
      </c>
      <c r="X13" s="5"/>
    </row>
    <row r="14" spans="1:24" ht="17.25" thickTop="1" thickBot="1">
      <c r="A14" s="87" t="s">
        <v>130</v>
      </c>
      <c r="B14" s="88" t="s">
        <v>148</v>
      </c>
      <c r="C14" s="59"/>
      <c r="D14" s="66"/>
      <c r="E14" s="84"/>
      <c r="F14" s="66" t="s">
        <v>113</v>
      </c>
      <c r="G14" s="66"/>
      <c r="H14" s="66"/>
      <c r="I14" s="74"/>
      <c r="J14" s="1" t="s">
        <v>113</v>
      </c>
      <c r="K14" s="1"/>
      <c r="L14" s="1"/>
      <c r="M14" s="1" t="s">
        <v>113</v>
      </c>
      <c r="N14" s="1"/>
      <c r="O14" s="1"/>
      <c r="P14" s="1"/>
      <c r="Q14" s="1"/>
      <c r="R14" s="1"/>
      <c r="S14" s="1"/>
      <c r="T14" s="1"/>
      <c r="U14" s="71"/>
      <c r="V14" s="4"/>
      <c r="W14" s="44">
        <f t="shared" si="0"/>
        <v>3</v>
      </c>
      <c r="X14" s="5"/>
    </row>
    <row r="15" spans="1:24" ht="33" thickTop="1" thickBot="1">
      <c r="A15" s="87" t="s">
        <v>224</v>
      </c>
      <c r="B15" s="88" t="s">
        <v>67</v>
      </c>
      <c r="C15" s="59"/>
      <c r="D15" s="66" t="s">
        <v>113</v>
      </c>
      <c r="E15" s="84" t="s">
        <v>113</v>
      </c>
      <c r="F15" s="66" t="s">
        <v>113</v>
      </c>
      <c r="G15" s="66" t="s">
        <v>113</v>
      </c>
      <c r="H15" s="66" t="s">
        <v>113</v>
      </c>
      <c r="I15" s="75" t="s">
        <v>113</v>
      </c>
      <c r="J15" s="1" t="s">
        <v>113</v>
      </c>
      <c r="K15" s="1" t="s">
        <v>113</v>
      </c>
      <c r="L15" s="1" t="s">
        <v>113</v>
      </c>
      <c r="M15" s="1" t="s">
        <v>113</v>
      </c>
      <c r="N15" s="1" t="s">
        <v>113</v>
      </c>
      <c r="O15" s="1" t="s">
        <v>113</v>
      </c>
      <c r="P15" s="1" t="s">
        <v>113</v>
      </c>
      <c r="Q15" s="1" t="s">
        <v>113</v>
      </c>
      <c r="R15" s="1" t="s">
        <v>113</v>
      </c>
      <c r="S15" s="1" t="s">
        <v>113</v>
      </c>
      <c r="T15" s="1" t="s">
        <v>113</v>
      </c>
      <c r="U15" s="71" t="s">
        <v>113</v>
      </c>
      <c r="V15" s="4"/>
      <c r="W15" s="44">
        <f t="shared" si="0"/>
        <v>18</v>
      </c>
      <c r="X15" s="5"/>
    </row>
    <row r="16" spans="1:24" ht="17.25" thickTop="1" thickBot="1">
      <c r="A16" s="87" t="s">
        <v>10</v>
      </c>
      <c r="B16" s="88" t="s">
        <v>68</v>
      </c>
      <c r="C16" s="59"/>
      <c r="D16" s="66"/>
      <c r="E16" s="84" t="s">
        <v>113</v>
      </c>
      <c r="F16" s="66" t="s">
        <v>113</v>
      </c>
      <c r="G16" s="66" t="s">
        <v>113</v>
      </c>
      <c r="H16" s="66" t="s">
        <v>113</v>
      </c>
      <c r="I16" s="74" t="s">
        <v>113</v>
      </c>
      <c r="J16" s="1" t="s">
        <v>113</v>
      </c>
      <c r="K16" s="1" t="s">
        <v>113</v>
      </c>
      <c r="L16" s="1" t="s">
        <v>113</v>
      </c>
      <c r="M16" s="1" t="s">
        <v>113</v>
      </c>
      <c r="N16" s="1" t="s">
        <v>113</v>
      </c>
      <c r="O16" s="1" t="s">
        <v>113</v>
      </c>
      <c r="P16" s="1" t="s">
        <v>113</v>
      </c>
      <c r="Q16" s="1" t="s">
        <v>113</v>
      </c>
      <c r="R16" s="1" t="s">
        <v>113</v>
      </c>
      <c r="S16" s="1" t="s">
        <v>113</v>
      </c>
      <c r="T16" s="1" t="s">
        <v>113</v>
      </c>
      <c r="U16" s="71" t="s">
        <v>113</v>
      </c>
      <c r="V16" s="4"/>
      <c r="W16" s="44">
        <f t="shared" si="0"/>
        <v>17</v>
      </c>
      <c r="X16" s="5"/>
    </row>
    <row r="17" spans="1:24" ht="33" thickTop="1" thickBot="1">
      <c r="A17" s="87" t="s">
        <v>11</v>
      </c>
      <c r="B17" s="88" t="s">
        <v>69</v>
      </c>
      <c r="C17" s="59"/>
      <c r="D17" s="66" t="s">
        <v>113</v>
      </c>
      <c r="E17" s="84" t="s">
        <v>113</v>
      </c>
      <c r="F17" s="66" t="s">
        <v>113</v>
      </c>
      <c r="G17" s="66" t="s">
        <v>113</v>
      </c>
      <c r="H17" s="66" t="s">
        <v>113</v>
      </c>
      <c r="I17" s="75" t="s">
        <v>113</v>
      </c>
      <c r="J17" s="1" t="s">
        <v>113</v>
      </c>
      <c r="K17" s="1" t="s">
        <v>113</v>
      </c>
      <c r="L17" s="1" t="s">
        <v>113</v>
      </c>
      <c r="M17" s="1"/>
      <c r="N17" s="1" t="s">
        <v>113</v>
      </c>
      <c r="O17" s="1" t="s">
        <v>113</v>
      </c>
      <c r="P17" s="1" t="s">
        <v>113</v>
      </c>
      <c r="Q17" s="1" t="s">
        <v>113</v>
      </c>
      <c r="R17" s="1" t="s">
        <v>113</v>
      </c>
      <c r="S17" s="1" t="s">
        <v>113</v>
      </c>
      <c r="T17" s="1" t="s">
        <v>113</v>
      </c>
      <c r="U17" s="71"/>
      <c r="V17" s="4"/>
      <c r="W17" s="44">
        <f t="shared" si="0"/>
        <v>16</v>
      </c>
      <c r="X17" s="5"/>
    </row>
    <row r="18" spans="1:24" ht="17.25" thickTop="1" thickBot="1">
      <c r="A18" s="87" t="s">
        <v>12</v>
      </c>
      <c r="B18" s="88" t="s">
        <v>70</v>
      </c>
      <c r="C18" s="59"/>
      <c r="D18" s="66" t="s">
        <v>113</v>
      </c>
      <c r="E18" s="84" t="s">
        <v>113</v>
      </c>
      <c r="F18" s="66" t="s">
        <v>113</v>
      </c>
      <c r="G18" s="66" t="s">
        <v>113</v>
      </c>
      <c r="H18" s="66" t="s">
        <v>113</v>
      </c>
      <c r="I18" s="74" t="s">
        <v>182</v>
      </c>
      <c r="J18" s="1" t="s">
        <v>113</v>
      </c>
      <c r="K18" s="1" t="s">
        <v>113</v>
      </c>
      <c r="L18" s="1" t="s">
        <v>113</v>
      </c>
      <c r="M18" s="1" t="s">
        <v>113</v>
      </c>
      <c r="N18" s="1" t="s">
        <v>113</v>
      </c>
      <c r="O18" s="1" t="s">
        <v>113</v>
      </c>
      <c r="P18" s="1" t="s">
        <v>113</v>
      </c>
      <c r="Q18" s="1" t="s">
        <v>113</v>
      </c>
      <c r="R18" s="1" t="s">
        <v>113</v>
      </c>
      <c r="S18" s="1" t="s">
        <v>113</v>
      </c>
      <c r="T18" s="1" t="s">
        <v>113</v>
      </c>
      <c r="U18" s="71"/>
      <c r="V18" s="4"/>
      <c r="W18" s="44">
        <f t="shared" si="0"/>
        <v>17</v>
      </c>
      <c r="X18" s="5"/>
    </row>
    <row r="19" spans="1:24" ht="33" thickTop="1" thickBot="1">
      <c r="A19" s="87" t="s">
        <v>13</v>
      </c>
      <c r="B19" s="88" t="s">
        <v>71</v>
      </c>
      <c r="C19" s="59"/>
      <c r="D19" s="66"/>
      <c r="E19" s="84"/>
      <c r="F19" s="66"/>
      <c r="G19" s="66" t="s">
        <v>113</v>
      </c>
      <c r="H19" s="66"/>
      <c r="I19" s="74"/>
      <c r="J19" s="1"/>
      <c r="K19" s="1" t="s">
        <v>113</v>
      </c>
      <c r="L19" s="1" t="s">
        <v>113</v>
      </c>
      <c r="M19" s="1"/>
      <c r="N19" s="1"/>
      <c r="O19" s="1"/>
      <c r="P19" s="1"/>
      <c r="Q19" s="1"/>
      <c r="R19" s="1"/>
      <c r="S19" s="1"/>
      <c r="T19" s="1"/>
      <c r="U19" s="71"/>
      <c r="V19" s="4"/>
      <c r="W19" s="44">
        <f t="shared" si="0"/>
        <v>3</v>
      </c>
      <c r="X19" s="5"/>
    </row>
    <row r="20" spans="1:24" ht="17.25" thickTop="1" thickBot="1">
      <c r="A20" s="87" t="s">
        <v>14</v>
      </c>
      <c r="B20" s="88" t="s">
        <v>72</v>
      </c>
      <c r="C20" s="59"/>
      <c r="D20" s="66"/>
      <c r="E20" s="84"/>
      <c r="F20" s="66"/>
      <c r="G20" s="66"/>
      <c r="H20" s="66"/>
      <c r="I20" s="74"/>
      <c r="J20" s="1"/>
      <c r="K20" s="1"/>
      <c r="L20" s="1"/>
      <c r="M20" s="1"/>
      <c r="N20" s="1"/>
      <c r="O20" s="1"/>
      <c r="P20" s="1"/>
      <c r="Q20" s="1" t="s">
        <v>113</v>
      </c>
      <c r="R20" s="1"/>
      <c r="S20" s="1" t="s">
        <v>113</v>
      </c>
      <c r="T20" s="1"/>
      <c r="U20" s="71"/>
      <c r="V20" s="4"/>
      <c r="W20" s="44">
        <f t="shared" si="0"/>
        <v>2</v>
      </c>
      <c r="X20" s="5"/>
    </row>
    <row r="21" spans="1:24" ht="17.25" thickTop="1" thickBot="1">
      <c r="A21" s="87" t="s">
        <v>125</v>
      </c>
      <c r="B21" s="88" t="s">
        <v>149</v>
      </c>
      <c r="C21" s="59"/>
      <c r="D21" s="66"/>
      <c r="E21" s="84" t="s">
        <v>113</v>
      </c>
      <c r="F21" s="66"/>
      <c r="G21" s="66"/>
      <c r="H21" s="66"/>
      <c r="I21" s="74"/>
      <c r="J21" s="1"/>
      <c r="K21" s="1"/>
      <c r="L21" s="1"/>
      <c r="M21" s="1"/>
      <c r="N21" s="1" t="s">
        <v>113</v>
      </c>
      <c r="O21" s="1"/>
      <c r="P21" s="1"/>
      <c r="Q21" s="1"/>
      <c r="R21" s="1" t="s">
        <v>113</v>
      </c>
      <c r="S21" s="1"/>
      <c r="T21" s="1"/>
      <c r="U21" s="71"/>
      <c r="V21" s="4"/>
      <c r="W21" s="44">
        <f t="shared" si="0"/>
        <v>3</v>
      </c>
      <c r="X21" s="5"/>
    </row>
    <row r="22" spans="1:24" ht="17.25" thickTop="1" thickBot="1">
      <c r="A22" s="87" t="s">
        <v>114</v>
      </c>
      <c r="B22" s="88" t="s">
        <v>115</v>
      </c>
      <c r="C22" s="59"/>
      <c r="D22" s="66" t="s">
        <v>113</v>
      </c>
      <c r="E22" s="84" t="s">
        <v>113</v>
      </c>
      <c r="F22" s="66" t="s">
        <v>113</v>
      </c>
      <c r="G22" s="66" t="s">
        <v>113</v>
      </c>
      <c r="H22" s="66"/>
      <c r="I22" s="74" t="s">
        <v>183</v>
      </c>
      <c r="J22" s="1"/>
      <c r="K22" s="1" t="s">
        <v>113</v>
      </c>
      <c r="L22" s="1" t="s">
        <v>113</v>
      </c>
      <c r="M22" s="1" t="s">
        <v>113</v>
      </c>
      <c r="N22" s="1"/>
      <c r="O22" s="1"/>
      <c r="P22" s="1"/>
      <c r="Q22" s="1"/>
      <c r="R22" s="1"/>
      <c r="S22" s="1"/>
      <c r="T22" s="1"/>
      <c r="U22" s="71"/>
      <c r="V22" s="4"/>
      <c r="W22" s="44">
        <f t="shared" si="0"/>
        <v>8</v>
      </c>
      <c r="X22" s="5"/>
    </row>
    <row r="23" spans="1:24" ht="17.25" thickTop="1" thickBot="1">
      <c r="A23" s="87" t="s">
        <v>116</v>
      </c>
      <c r="B23" s="88" t="s">
        <v>117</v>
      </c>
      <c r="C23" s="59"/>
      <c r="D23" s="66"/>
      <c r="E23" s="84" t="s">
        <v>113</v>
      </c>
      <c r="F23" s="66"/>
      <c r="G23" s="66"/>
      <c r="H23" s="66"/>
      <c r="I23" s="74" t="s">
        <v>183</v>
      </c>
      <c r="J23" s="1"/>
      <c r="K23" s="1" t="s">
        <v>113</v>
      </c>
      <c r="L23" s="1"/>
      <c r="M23" s="1"/>
      <c r="N23" s="1" t="s">
        <v>113</v>
      </c>
      <c r="O23" s="1"/>
      <c r="P23" s="1"/>
      <c r="Q23" s="1"/>
      <c r="R23" s="1" t="s">
        <v>113</v>
      </c>
      <c r="S23" s="1"/>
      <c r="T23" s="1"/>
      <c r="U23" s="71"/>
      <c r="V23" s="4"/>
      <c r="W23" s="44">
        <f t="shared" si="0"/>
        <v>5</v>
      </c>
      <c r="X23" s="5"/>
    </row>
    <row r="24" spans="1:24" ht="17.25" thickTop="1" thickBot="1">
      <c r="A24" s="87" t="s">
        <v>15</v>
      </c>
      <c r="B24" s="88" t="s">
        <v>73</v>
      </c>
      <c r="C24" s="59"/>
      <c r="D24" s="66"/>
      <c r="E24" s="84" t="s">
        <v>113</v>
      </c>
      <c r="F24" s="66" t="s">
        <v>113</v>
      </c>
      <c r="G24" s="66" t="s">
        <v>113</v>
      </c>
      <c r="H24" s="66" t="s">
        <v>113</v>
      </c>
      <c r="I24" s="74" t="s">
        <v>113</v>
      </c>
      <c r="J24" s="1" t="s">
        <v>131</v>
      </c>
      <c r="K24" s="1" t="s">
        <v>113</v>
      </c>
      <c r="L24" s="1"/>
      <c r="M24" s="1" t="s">
        <v>113</v>
      </c>
      <c r="N24" s="1" t="s">
        <v>113</v>
      </c>
      <c r="O24" s="1" t="s">
        <v>113</v>
      </c>
      <c r="P24" s="1" t="s">
        <v>113</v>
      </c>
      <c r="Q24" s="1" t="s">
        <v>113</v>
      </c>
      <c r="R24" s="1" t="s">
        <v>113</v>
      </c>
      <c r="S24" s="1" t="s">
        <v>113</v>
      </c>
      <c r="T24" s="1" t="s">
        <v>113</v>
      </c>
      <c r="U24" s="71"/>
      <c r="V24" s="4"/>
      <c r="W24" s="44">
        <f t="shared" si="0"/>
        <v>15</v>
      </c>
      <c r="X24" s="5"/>
    </row>
    <row r="25" spans="1:24" ht="17.25" thickTop="1" thickBot="1">
      <c r="A25" s="87" t="s">
        <v>16</v>
      </c>
      <c r="B25" s="88" t="s">
        <v>74</v>
      </c>
      <c r="C25" s="59"/>
      <c r="D25" s="66" t="s">
        <v>113</v>
      </c>
      <c r="E25" s="84"/>
      <c r="F25" s="66"/>
      <c r="G25" s="66"/>
      <c r="H25" s="66" t="s">
        <v>113</v>
      </c>
      <c r="I25" s="74" t="s">
        <v>182</v>
      </c>
      <c r="J25" s="1" t="s">
        <v>113</v>
      </c>
      <c r="K25" s="1" t="s">
        <v>113</v>
      </c>
      <c r="L25" s="1" t="s">
        <v>113</v>
      </c>
      <c r="M25" s="1" t="s">
        <v>113</v>
      </c>
      <c r="N25" s="1"/>
      <c r="O25" s="1"/>
      <c r="P25" s="1"/>
      <c r="Q25" s="1" t="s">
        <v>113</v>
      </c>
      <c r="R25" s="1"/>
      <c r="S25" s="1" t="s">
        <v>113</v>
      </c>
      <c r="T25" s="1" t="s">
        <v>113</v>
      </c>
      <c r="U25" s="71" t="s">
        <v>113</v>
      </c>
      <c r="V25" s="4"/>
      <c r="W25" s="44">
        <f t="shared" si="0"/>
        <v>11</v>
      </c>
      <c r="X25" s="5"/>
    </row>
    <row r="26" spans="1:24" ht="17.25" thickTop="1" thickBot="1">
      <c r="A26" s="87" t="s">
        <v>17</v>
      </c>
      <c r="B26" s="88" t="s">
        <v>75</v>
      </c>
      <c r="C26" s="59"/>
      <c r="D26" s="66"/>
      <c r="E26" s="84"/>
      <c r="F26" s="66"/>
      <c r="G26" s="66" t="s">
        <v>113</v>
      </c>
      <c r="H26" s="66" t="s">
        <v>113</v>
      </c>
      <c r="I26" s="74" t="s">
        <v>182</v>
      </c>
      <c r="J26" s="1"/>
      <c r="K26" s="1" t="s">
        <v>113</v>
      </c>
      <c r="L26" s="1" t="s">
        <v>113</v>
      </c>
      <c r="M26" s="1" t="s">
        <v>113</v>
      </c>
      <c r="N26" s="1"/>
      <c r="O26" s="1"/>
      <c r="P26" s="1"/>
      <c r="Q26" s="1"/>
      <c r="R26" s="1"/>
      <c r="S26" s="1"/>
      <c r="T26" s="1"/>
      <c r="U26" s="71"/>
      <c r="V26" s="4"/>
      <c r="W26" s="44">
        <f t="shared" si="0"/>
        <v>6</v>
      </c>
      <c r="X26" s="5"/>
    </row>
    <row r="27" spans="1:24" ht="17.25" thickTop="1" thickBot="1">
      <c r="A27" s="87" t="s">
        <v>18</v>
      </c>
      <c r="B27" s="88" t="s">
        <v>76</v>
      </c>
      <c r="C27" s="59"/>
      <c r="D27" s="66" t="s">
        <v>113</v>
      </c>
      <c r="E27" s="84" t="s">
        <v>113</v>
      </c>
      <c r="F27" s="66" t="s">
        <v>113</v>
      </c>
      <c r="G27" s="66" t="s">
        <v>113</v>
      </c>
      <c r="H27" s="66" t="s">
        <v>113</v>
      </c>
      <c r="I27" s="74" t="s">
        <v>182</v>
      </c>
      <c r="J27" s="1" t="s">
        <v>113</v>
      </c>
      <c r="K27" s="1" t="s">
        <v>113</v>
      </c>
      <c r="L27" s="1" t="s">
        <v>113</v>
      </c>
      <c r="M27" s="1" t="s">
        <v>113</v>
      </c>
      <c r="N27" s="1" t="s">
        <v>113</v>
      </c>
      <c r="O27" s="1" t="s">
        <v>113</v>
      </c>
      <c r="P27" s="1" t="s">
        <v>113</v>
      </c>
      <c r="Q27" s="1" t="s">
        <v>113</v>
      </c>
      <c r="R27" s="1" t="s">
        <v>113</v>
      </c>
      <c r="S27" s="1" t="s">
        <v>113</v>
      </c>
      <c r="T27" s="1" t="s">
        <v>113</v>
      </c>
      <c r="U27" s="71" t="s">
        <v>113</v>
      </c>
      <c r="V27" s="4"/>
      <c r="W27" s="44">
        <f t="shared" si="0"/>
        <v>18</v>
      </c>
      <c r="X27" s="5"/>
    </row>
    <row r="28" spans="1:24" ht="17.25" thickTop="1" thickBot="1">
      <c r="A28" s="87" t="s">
        <v>135</v>
      </c>
      <c r="B28" s="88" t="s">
        <v>150</v>
      </c>
      <c r="C28" s="59"/>
      <c r="D28" s="66"/>
      <c r="E28" s="84"/>
      <c r="F28" s="66"/>
      <c r="G28" s="66" t="s">
        <v>113</v>
      </c>
      <c r="H28" s="66" t="s">
        <v>113</v>
      </c>
      <c r="I28" s="74"/>
      <c r="J28" s="1"/>
      <c r="K28" s="1"/>
      <c r="L28" s="1"/>
      <c r="M28" s="1" t="s">
        <v>113</v>
      </c>
      <c r="N28" s="1"/>
      <c r="O28" s="1"/>
      <c r="P28" s="1"/>
      <c r="Q28" s="1"/>
      <c r="R28" s="1" t="s">
        <v>113</v>
      </c>
      <c r="S28" s="1" t="s">
        <v>113</v>
      </c>
      <c r="T28" s="1"/>
      <c r="U28" s="71"/>
      <c r="V28" s="4"/>
      <c r="W28" s="44">
        <f t="shared" si="0"/>
        <v>5</v>
      </c>
      <c r="X28" s="5"/>
    </row>
    <row r="29" spans="1:24" ht="33" thickTop="1" thickBot="1">
      <c r="A29" s="87" t="s">
        <v>19</v>
      </c>
      <c r="B29" s="88" t="s">
        <v>77</v>
      </c>
      <c r="C29" s="59"/>
      <c r="D29" s="66" t="s">
        <v>113</v>
      </c>
      <c r="E29" s="84" t="s">
        <v>113</v>
      </c>
      <c r="F29" s="66" t="s">
        <v>113</v>
      </c>
      <c r="G29" s="66" t="s">
        <v>113</v>
      </c>
      <c r="H29" s="66" t="s">
        <v>113</v>
      </c>
      <c r="I29" s="74"/>
      <c r="J29" s="1" t="s">
        <v>131</v>
      </c>
      <c r="K29" s="1"/>
      <c r="L29" s="1"/>
      <c r="M29" s="1" t="s">
        <v>113</v>
      </c>
      <c r="N29" s="1" t="s">
        <v>113</v>
      </c>
      <c r="O29" s="1"/>
      <c r="P29" s="1" t="s">
        <v>113</v>
      </c>
      <c r="Q29" s="1"/>
      <c r="R29" s="1" t="s">
        <v>113</v>
      </c>
      <c r="S29" s="1" t="s">
        <v>113</v>
      </c>
      <c r="T29" s="1" t="s">
        <v>113</v>
      </c>
      <c r="U29" s="71" t="s">
        <v>113</v>
      </c>
      <c r="V29" s="4"/>
      <c r="W29" s="44">
        <f t="shared" si="0"/>
        <v>13</v>
      </c>
      <c r="X29" s="5"/>
    </row>
    <row r="30" spans="1:24" ht="33" thickTop="1" thickBot="1">
      <c r="A30" s="87" t="s">
        <v>227</v>
      </c>
      <c r="B30" s="88" t="s">
        <v>228</v>
      </c>
      <c r="C30" s="59"/>
      <c r="D30" s="66" t="s">
        <v>113</v>
      </c>
      <c r="E30" s="84"/>
      <c r="F30" s="66"/>
      <c r="G30" s="66"/>
      <c r="H30" s="66"/>
      <c r="I30" s="7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71"/>
      <c r="V30" s="4"/>
      <c r="W30" s="44">
        <f t="shared" si="0"/>
        <v>1</v>
      </c>
      <c r="X30" s="5"/>
    </row>
    <row r="31" spans="1:24" ht="33" thickTop="1" thickBot="1">
      <c r="A31" s="87" t="s">
        <v>222</v>
      </c>
      <c r="B31" s="88" t="s">
        <v>223</v>
      </c>
      <c r="C31" s="59"/>
      <c r="D31" s="66"/>
      <c r="E31" s="84" t="s">
        <v>113</v>
      </c>
      <c r="F31" s="66"/>
      <c r="G31" s="66"/>
      <c r="H31" s="66"/>
      <c r="I31" s="7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71"/>
      <c r="V31" s="4"/>
      <c r="W31" s="44">
        <f t="shared" si="0"/>
        <v>1</v>
      </c>
      <c r="X31" s="5"/>
    </row>
    <row r="32" spans="1:24" ht="33" thickTop="1" thickBot="1">
      <c r="A32" s="87" t="s">
        <v>20</v>
      </c>
      <c r="B32" s="88" t="s">
        <v>151</v>
      </c>
      <c r="C32" s="59"/>
      <c r="D32" s="66"/>
      <c r="E32" s="84" t="s">
        <v>113</v>
      </c>
      <c r="F32" s="66"/>
      <c r="G32" s="66" t="s">
        <v>113</v>
      </c>
      <c r="H32" s="66" t="s">
        <v>113</v>
      </c>
      <c r="I32" s="75" t="s">
        <v>182</v>
      </c>
      <c r="J32" s="1" t="s">
        <v>113</v>
      </c>
      <c r="K32" s="1" t="s">
        <v>113</v>
      </c>
      <c r="L32" s="1" t="s">
        <v>113</v>
      </c>
      <c r="M32" s="1" t="s">
        <v>113</v>
      </c>
      <c r="N32" s="1" t="s">
        <v>113</v>
      </c>
      <c r="O32" s="1" t="s">
        <v>113</v>
      </c>
      <c r="P32" s="1" t="s">
        <v>113</v>
      </c>
      <c r="Q32" s="1" t="s">
        <v>113</v>
      </c>
      <c r="R32" s="1" t="s">
        <v>113</v>
      </c>
      <c r="S32" s="1" t="s">
        <v>113</v>
      </c>
      <c r="T32" s="1" t="s">
        <v>113</v>
      </c>
      <c r="U32" s="71" t="s">
        <v>113</v>
      </c>
      <c r="V32" s="4"/>
      <c r="W32" s="44">
        <f t="shared" si="0"/>
        <v>16</v>
      </c>
      <c r="X32" s="5"/>
    </row>
    <row r="33" spans="1:24" ht="17.25" thickTop="1" thickBot="1">
      <c r="A33" s="87" t="s">
        <v>21</v>
      </c>
      <c r="B33" s="88" t="s">
        <v>78</v>
      </c>
      <c r="C33" s="59"/>
      <c r="D33" s="66" t="s">
        <v>113</v>
      </c>
      <c r="E33" s="84" t="s">
        <v>113</v>
      </c>
      <c r="F33" s="66" t="s">
        <v>113</v>
      </c>
      <c r="G33" s="66" t="s">
        <v>113</v>
      </c>
      <c r="H33" s="66" t="s">
        <v>113</v>
      </c>
      <c r="I33" s="74" t="s">
        <v>113</v>
      </c>
      <c r="J33" s="1" t="s">
        <v>113</v>
      </c>
      <c r="K33" s="1" t="s">
        <v>113</v>
      </c>
      <c r="L33" s="1" t="s">
        <v>113</v>
      </c>
      <c r="M33" s="1" t="s">
        <v>113</v>
      </c>
      <c r="N33" s="1" t="s">
        <v>113</v>
      </c>
      <c r="O33" s="1" t="s">
        <v>113</v>
      </c>
      <c r="P33" s="1" t="s">
        <v>113</v>
      </c>
      <c r="Q33" s="1" t="s">
        <v>113</v>
      </c>
      <c r="R33" s="1" t="s">
        <v>113</v>
      </c>
      <c r="S33" s="1" t="s">
        <v>113</v>
      </c>
      <c r="T33" s="1" t="s">
        <v>113</v>
      </c>
      <c r="U33" s="71" t="s">
        <v>113</v>
      </c>
      <c r="V33" s="4"/>
      <c r="W33" s="44">
        <f t="shared" si="0"/>
        <v>18</v>
      </c>
      <c r="X33" s="5"/>
    </row>
    <row r="34" spans="1:24" ht="17.25" thickTop="1" thickBot="1">
      <c r="A34" s="87" t="s">
        <v>22</v>
      </c>
      <c r="B34" s="88" t="s">
        <v>79</v>
      </c>
      <c r="C34" s="59"/>
      <c r="D34" s="66"/>
      <c r="E34" s="84" t="s">
        <v>113</v>
      </c>
      <c r="F34" s="66"/>
      <c r="G34" s="66" t="s">
        <v>113</v>
      </c>
      <c r="H34" s="66" t="s">
        <v>113</v>
      </c>
      <c r="I34" s="74"/>
      <c r="J34" s="1" t="s">
        <v>113</v>
      </c>
      <c r="K34" s="1" t="s">
        <v>113</v>
      </c>
      <c r="L34" s="1"/>
      <c r="M34" s="1" t="s">
        <v>113</v>
      </c>
      <c r="N34" s="1"/>
      <c r="O34" s="1"/>
      <c r="P34" s="1"/>
      <c r="Q34" s="1" t="s">
        <v>113</v>
      </c>
      <c r="R34" s="1" t="s">
        <v>113</v>
      </c>
      <c r="S34" s="1" t="s">
        <v>113</v>
      </c>
      <c r="T34" s="1" t="s">
        <v>113</v>
      </c>
      <c r="U34" s="71" t="s">
        <v>113</v>
      </c>
      <c r="V34" s="4"/>
      <c r="W34" s="44">
        <f t="shared" si="0"/>
        <v>11</v>
      </c>
      <c r="X34" s="5"/>
    </row>
    <row r="35" spans="1:24" ht="17.25" thickTop="1" thickBot="1">
      <c r="A35" s="87" t="s">
        <v>23</v>
      </c>
      <c r="B35" s="88" t="s">
        <v>80</v>
      </c>
      <c r="C35" s="59"/>
      <c r="D35" s="66" t="s">
        <v>113</v>
      </c>
      <c r="E35" s="84" t="s">
        <v>113</v>
      </c>
      <c r="F35" s="66" t="s">
        <v>113</v>
      </c>
      <c r="G35" s="66" t="s">
        <v>113</v>
      </c>
      <c r="H35" s="66" t="s">
        <v>113</v>
      </c>
      <c r="I35" s="74" t="s">
        <v>113</v>
      </c>
      <c r="J35" s="1" t="s">
        <v>113</v>
      </c>
      <c r="K35" s="1" t="s">
        <v>113</v>
      </c>
      <c r="L35" s="1" t="s">
        <v>113</v>
      </c>
      <c r="M35" s="1" t="s">
        <v>113</v>
      </c>
      <c r="N35" s="1" t="s">
        <v>113</v>
      </c>
      <c r="O35" s="1"/>
      <c r="P35" s="1"/>
      <c r="Q35" s="1" t="s">
        <v>113</v>
      </c>
      <c r="R35" s="1" t="s">
        <v>113</v>
      </c>
      <c r="S35" s="1" t="s">
        <v>113</v>
      </c>
      <c r="T35" s="1" t="s">
        <v>113</v>
      </c>
      <c r="U35" s="71" t="s">
        <v>113</v>
      </c>
      <c r="V35" s="4"/>
      <c r="W35" s="44">
        <f t="shared" si="0"/>
        <v>16</v>
      </c>
      <c r="X35" s="5"/>
    </row>
    <row r="36" spans="1:24" ht="17.25" thickTop="1" thickBot="1">
      <c r="A36" s="87" t="s">
        <v>24</v>
      </c>
      <c r="B36" s="88" t="s">
        <v>152</v>
      </c>
      <c r="C36" s="59"/>
      <c r="D36" s="66"/>
      <c r="E36" s="84" t="s">
        <v>113</v>
      </c>
      <c r="F36" s="66" t="s">
        <v>113</v>
      </c>
      <c r="G36" s="66" t="s">
        <v>113</v>
      </c>
      <c r="H36" s="66"/>
      <c r="I36" s="74" t="s">
        <v>183</v>
      </c>
      <c r="J36" s="1" t="s">
        <v>113</v>
      </c>
      <c r="K36" s="1" t="s">
        <v>113</v>
      </c>
      <c r="L36" s="1" t="s">
        <v>113</v>
      </c>
      <c r="M36" s="1" t="s">
        <v>113</v>
      </c>
      <c r="N36" s="1"/>
      <c r="O36" s="1"/>
      <c r="P36" s="1"/>
      <c r="Q36" s="1"/>
      <c r="R36" s="1" t="s">
        <v>113</v>
      </c>
      <c r="S36" s="1" t="s">
        <v>113</v>
      </c>
      <c r="T36" s="1" t="s">
        <v>113</v>
      </c>
      <c r="U36" s="71"/>
      <c r="V36" s="4"/>
      <c r="W36" s="44">
        <f t="shared" si="0"/>
        <v>11</v>
      </c>
      <c r="X36" s="5"/>
    </row>
    <row r="37" spans="1:24" ht="17.25" thickTop="1" thickBot="1">
      <c r="A37" s="87" t="s">
        <v>136</v>
      </c>
      <c r="B37" s="88" t="s">
        <v>137</v>
      </c>
      <c r="C37" s="59"/>
      <c r="D37" s="66"/>
      <c r="E37" s="84" t="s">
        <v>113</v>
      </c>
      <c r="F37" s="66"/>
      <c r="G37" s="66"/>
      <c r="H37" s="66" t="s">
        <v>113</v>
      </c>
      <c r="I37" s="74" t="s">
        <v>183</v>
      </c>
      <c r="J37" s="1"/>
      <c r="K37" s="1"/>
      <c r="L37" s="1"/>
      <c r="M37" s="1" t="s">
        <v>113</v>
      </c>
      <c r="N37" s="1"/>
      <c r="O37" s="1"/>
      <c r="P37" s="1"/>
      <c r="Q37" s="1"/>
      <c r="R37" s="1"/>
      <c r="S37" s="1"/>
      <c r="T37" s="1"/>
      <c r="U37" s="71"/>
      <c r="V37" s="4"/>
      <c r="W37" s="44">
        <f t="shared" si="0"/>
        <v>4</v>
      </c>
      <c r="X37" s="5"/>
    </row>
    <row r="38" spans="1:24" ht="17.25" thickTop="1" thickBot="1">
      <c r="A38" s="87" t="s">
        <v>25</v>
      </c>
      <c r="B38" s="88" t="s">
        <v>81</v>
      </c>
      <c r="C38" s="59"/>
      <c r="D38" s="66"/>
      <c r="E38" s="84" t="s">
        <v>113</v>
      </c>
      <c r="F38" s="66"/>
      <c r="G38" s="66"/>
      <c r="H38" s="66" t="s">
        <v>113</v>
      </c>
      <c r="I38" s="74"/>
      <c r="J38" s="1"/>
      <c r="K38" s="1"/>
      <c r="L38" s="1"/>
      <c r="M38" s="1"/>
      <c r="N38" s="1"/>
      <c r="O38" s="1"/>
      <c r="P38" s="1"/>
      <c r="Q38" s="1"/>
      <c r="R38" s="1" t="s">
        <v>113</v>
      </c>
      <c r="S38" s="1" t="s">
        <v>113</v>
      </c>
      <c r="T38" s="1"/>
      <c r="U38" s="71"/>
      <c r="V38" s="4"/>
      <c r="W38" s="44">
        <f t="shared" si="0"/>
        <v>4</v>
      </c>
      <c r="X38" s="5"/>
    </row>
    <row r="39" spans="1:24" ht="17.25" thickTop="1" thickBot="1">
      <c r="A39" s="87" t="s">
        <v>26</v>
      </c>
      <c r="B39" s="88" t="s">
        <v>82</v>
      </c>
      <c r="C39" s="59"/>
      <c r="D39" s="66" t="s">
        <v>113</v>
      </c>
      <c r="E39" s="84"/>
      <c r="F39" s="66"/>
      <c r="G39" s="66"/>
      <c r="H39" s="66"/>
      <c r="I39" s="74" t="s">
        <v>183</v>
      </c>
      <c r="J39" s="1"/>
      <c r="K39" s="1" t="s">
        <v>113</v>
      </c>
      <c r="L39" s="1" t="s">
        <v>113</v>
      </c>
      <c r="M39" s="1" t="s">
        <v>113</v>
      </c>
      <c r="N39" s="1" t="s">
        <v>113</v>
      </c>
      <c r="O39" s="1" t="s">
        <v>113</v>
      </c>
      <c r="P39" s="1" t="s">
        <v>113</v>
      </c>
      <c r="Q39" s="1" t="s">
        <v>113</v>
      </c>
      <c r="R39" s="1" t="s">
        <v>113</v>
      </c>
      <c r="S39" s="1" t="s">
        <v>113</v>
      </c>
      <c r="T39" s="1" t="s">
        <v>113</v>
      </c>
      <c r="U39" s="71" t="s">
        <v>113</v>
      </c>
      <c r="V39" s="4"/>
      <c r="W39" s="44">
        <f t="shared" si="0"/>
        <v>13</v>
      </c>
      <c r="X39" s="5"/>
    </row>
    <row r="40" spans="1:24" ht="17.25" thickTop="1" thickBot="1">
      <c r="A40" s="87" t="s">
        <v>27</v>
      </c>
      <c r="B40" s="88" t="s">
        <v>83</v>
      </c>
      <c r="C40" s="59"/>
      <c r="D40" s="66"/>
      <c r="E40" s="84"/>
      <c r="F40" s="66"/>
      <c r="G40" s="66"/>
      <c r="H40" s="66" t="s">
        <v>113</v>
      </c>
      <c r="I40" s="74" t="s">
        <v>113</v>
      </c>
      <c r="J40" s="1" t="s">
        <v>113</v>
      </c>
      <c r="K40" s="1" t="s">
        <v>113</v>
      </c>
      <c r="L40" s="1" t="s">
        <v>113</v>
      </c>
      <c r="M40" s="1" t="s">
        <v>113</v>
      </c>
      <c r="N40" s="1" t="s">
        <v>113</v>
      </c>
      <c r="O40" s="1" t="s">
        <v>113</v>
      </c>
      <c r="P40" s="1" t="s">
        <v>113</v>
      </c>
      <c r="Q40" s="1" t="s">
        <v>113</v>
      </c>
      <c r="R40" s="1" t="s">
        <v>113</v>
      </c>
      <c r="S40" s="1" t="s">
        <v>113</v>
      </c>
      <c r="T40" s="1" t="s">
        <v>113</v>
      </c>
      <c r="U40" s="71" t="s">
        <v>113</v>
      </c>
      <c r="V40" s="4"/>
      <c r="W40" s="44">
        <f t="shared" si="0"/>
        <v>14</v>
      </c>
      <c r="X40" s="5"/>
    </row>
    <row r="41" spans="1:24" ht="17.25" thickTop="1" thickBot="1">
      <c r="A41" s="87" t="s">
        <v>28</v>
      </c>
      <c r="B41" s="88" t="s">
        <v>153</v>
      </c>
      <c r="C41" s="59"/>
      <c r="D41" s="66"/>
      <c r="E41" s="84"/>
      <c r="F41" s="66"/>
      <c r="G41" s="66" t="s">
        <v>113</v>
      </c>
      <c r="H41" s="66"/>
      <c r="I41" s="74"/>
      <c r="J41" s="1"/>
      <c r="K41" s="1" t="s">
        <v>113</v>
      </c>
      <c r="L41" s="1" t="s">
        <v>113</v>
      </c>
      <c r="M41" s="1" t="s">
        <v>113</v>
      </c>
      <c r="N41" s="1"/>
      <c r="O41" s="1"/>
      <c r="P41" s="1"/>
      <c r="Q41" s="1" t="s">
        <v>113</v>
      </c>
      <c r="R41" s="1" t="s">
        <v>113</v>
      </c>
      <c r="S41" s="1" t="s">
        <v>113</v>
      </c>
      <c r="T41" s="1" t="s">
        <v>113</v>
      </c>
      <c r="U41" s="71" t="s">
        <v>113</v>
      </c>
      <c r="V41" s="4"/>
      <c r="W41" s="44">
        <f t="shared" si="0"/>
        <v>9</v>
      </c>
      <c r="X41" s="5"/>
    </row>
    <row r="42" spans="1:24" ht="17.25" thickTop="1" thickBot="1">
      <c r="A42" s="87" t="s">
        <v>29</v>
      </c>
      <c r="B42" s="88" t="s">
        <v>84</v>
      </c>
      <c r="C42" s="59"/>
      <c r="D42" s="66"/>
      <c r="E42" s="84" t="s">
        <v>113</v>
      </c>
      <c r="F42" s="66"/>
      <c r="G42" s="66"/>
      <c r="H42" s="66"/>
      <c r="I42" s="74"/>
      <c r="J42" s="1"/>
      <c r="K42" s="1"/>
      <c r="L42" s="1"/>
      <c r="M42" s="1" t="s">
        <v>113</v>
      </c>
      <c r="N42" s="1"/>
      <c r="O42" s="1"/>
      <c r="P42" s="1"/>
      <c r="Q42" s="1"/>
      <c r="R42" s="1" t="s">
        <v>113</v>
      </c>
      <c r="S42" s="1" t="s">
        <v>113</v>
      </c>
      <c r="T42" s="1"/>
      <c r="U42" s="71" t="s">
        <v>113</v>
      </c>
      <c r="V42" s="4"/>
      <c r="W42" s="44">
        <f t="shared" si="0"/>
        <v>5</v>
      </c>
      <c r="X42" s="5"/>
    </row>
    <row r="43" spans="1:24" ht="17.25" thickTop="1" thickBot="1">
      <c r="A43" s="87" t="s">
        <v>138</v>
      </c>
      <c r="B43" s="88" t="s">
        <v>139</v>
      </c>
      <c r="C43" s="59"/>
      <c r="D43" s="66"/>
      <c r="E43" s="84"/>
      <c r="F43" s="66"/>
      <c r="G43" s="66"/>
      <c r="H43" s="66"/>
      <c r="I43" s="74"/>
      <c r="J43" s="1"/>
      <c r="K43" s="1"/>
      <c r="L43" s="1"/>
      <c r="M43" s="1" t="s">
        <v>113</v>
      </c>
      <c r="N43" s="1"/>
      <c r="O43" s="1"/>
      <c r="P43" s="1"/>
      <c r="Q43" s="1"/>
      <c r="R43" s="1"/>
      <c r="S43" s="1"/>
      <c r="T43" s="1"/>
      <c r="U43" s="71"/>
      <c r="V43" s="4"/>
      <c r="W43" s="44">
        <f t="shared" si="0"/>
        <v>1</v>
      </c>
      <c r="X43" s="5"/>
    </row>
    <row r="44" spans="1:24" ht="33" thickTop="1" thickBot="1">
      <c r="A44" s="87" t="s">
        <v>193</v>
      </c>
      <c r="B44" s="88" t="s">
        <v>194</v>
      </c>
      <c r="C44" s="59"/>
      <c r="D44" s="66"/>
      <c r="E44" s="84" t="s">
        <v>113</v>
      </c>
      <c r="F44" s="66"/>
      <c r="G44" s="66"/>
      <c r="H44" s="76" t="s">
        <v>113</v>
      </c>
      <c r="I44" s="7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71"/>
      <c r="V44" s="4"/>
      <c r="W44" s="44">
        <f t="shared" si="0"/>
        <v>2</v>
      </c>
      <c r="X44" s="5"/>
    </row>
    <row r="45" spans="1:24" ht="17.25" thickTop="1" thickBot="1">
      <c r="A45" s="87" t="s">
        <v>118</v>
      </c>
      <c r="B45" s="88" t="s">
        <v>190</v>
      </c>
      <c r="C45" s="59"/>
      <c r="D45" s="66"/>
      <c r="E45" s="84"/>
      <c r="F45" s="66"/>
      <c r="G45" s="66"/>
      <c r="H45" s="66" t="s">
        <v>113</v>
      </c>
      <c r="I45" s="74" t="s">
        <v>182</v>
      </c>
      <c r="J45" s="1"/>
      <c r="K45" s="1" t="s">
        <v>113</v>
      </c>
      <c r="L45" s="1" t="s">
        <v>113</v>
      </c>
      <c r="M45" s="1" t="s">
        <v>113</v>
      </c>
      <c r="N45" s="1"/>
      <c r="O45" s="1"/>
      <c r="P45" s="1"/>
      <c r="Q45" s="1"/>
      <c r="R45" s="1"/>
      <c r="S45" s="1"/>
      <c r="T45" s="1"/>
      <c r="U45" s="71"/>
      <c r="V45" s="4"/>
      <c r="W45" s="44">
        <f t="shared" si="0"/>
        <v>5</v>
      </c>
      <c r="X45" s="5"/>
    </row>
    <row r="46" spans="1:24" ht="17.25" thickTop="1" thickBot="1">
      <c r="A46" s="87" t="s">
        <v>30</v>
      </c>
      <c r="B46" s="88" t="s">
        <v>191</v>
      </c>
      <c r="C46" s="59"/>
      <c r="D46" s="66"/>
      <c r="E46" s="84"/>
      <c r="F46" s="66"/>
      <c r="G46" s="66"/>
      <c r="H46" s="66"/>
      <c r="I46" s="74"/>
      <c r="J46" s="1"/>
      <c r="K46" s="1"/>
      <c r="L46" s="1"/>
      <c r="M46" s="1" t="s">
        <v>113</v>
      </c>
      <c r="N46" s="1"/>
      <c r="O46" s="1"/>
      <c r="P46" s="1"/>
      <c r="Q46" s="1"/>
      <c r="R46" s="1"/>
      <c r="S46" s="1"/>
      <c r="T46" s="1"/>
      <c r="U46" s="71"/>
      <c r="V46" s="4"/>
      <c r="W46" s="44">
        <f t="shared" si="0"/>
        <v>1</v>
      </c>
      <c r="X46" s="5"/>
    </row>
    <row r="47" spans="1:24" ht="17.25" customHeight="1" thickTop="1" thickBot="1">
      <c r="A47" s="87" t="s">
        <v>31</v>
      </c>
      <c r="B47" s="88" t="s">
        <v>85</v>
      </c>
      <c r="C47" s="59"/>
      <c r="D47" s="66" t="s">
        <v>113</v>
      </c>
      <c r="E47" s="84" t="s">
        <v>113</v>
      </c>
      <c r="F47" s="66"/>
      <c r="G47" s="66" t="s">
        <v>113</v>
      </c>
      <c r="H47" s="66" t="s">
        <v>113</v>
      </c>
      <c r="I47" s="74"/>
      <c r="J47" s="1" t="s">
        <v>131</v>
      </c>
      <c r="K47" s="1" t="s">
        <v>113</v>
      </c>
      <c r="L47" s="1" t="s">
        <v>113</v>
      </c>
      <c r="M47" s="1"/>
      <c r="N47" s="1"/>
      <c r="O47" s="1"/>
      <c r="P47" s="1" t="s">
        <v>113</v>
      </c>
      <c r="Q47" s="1"/>
      <c r="R47" s="1"/>
      <c r="S47" s="1" t="s">
        <v>113</v>
      </c>
      <c r="T47" s="1"/>
      <c r="U47" s="71"/>
      <c r="V47" s="4"/>
      <c r="W47" s="44">
        <f t="shared" si="0"/>
        <v>9</v>
      </c>
      <c r="X47" s="5"/>
    </row>
    <row r="48" spans="1:24" ht="18.75" customHeight="1" thickTop="1" thickBot="1">
      <c r="A48" s="87" t="s">
        <v>32</v>
      </c>
      <c r="B48" s="88" t="s">
        <v>86</v>
      </c>
      <c r="C48" s="59"/>
      <c r="D48" s="66"/>
      <c r="E48" s="84"/>
      <c r="F48" s="66"/>
      <c r="G48" s="66"/>
      <c r="H48" s="66"/>
      <c r="I48" s="74" t="s">
        <v>183</v>
      </c>
      <c r="J48" s="1" t="s">
        <v>131</v>
      </c>
      <c r="K48" s="1"/>
      <c r="L48" s="1" t="s">
        <v>113</v>
      </c>
      <c r="M48" s="1" t="s">
        <v>113</v>
      </c>
      <c r="N48" s="1" t="s">
        <v>113</v>
      </c>
      <c r="O48" s="1" t="s">
        <v>113</v>
      </c>
      <c r="P48" s="1" t="s">
        <v>113</v>
      </c>
      <c r="Q48" s="1"/>
      <c r="R48" s="1"/>
      <c r="S48" s="1"/>
      <c r="T48" s="1"/>
      <c r="U48" s="71"/>
      <c r="V48" s="4"/>
      <c r="W48" s="44">
        <f t="shared" si="0"/>
        <v>7</v>
      </c>
      <c r="X48" s="5"/>
    </row>
    <row r="49" spans="1:24" ht="17.25" thickTop="1" thickBot="1">
      <c r="A49" s="87" t="s">
        <v>33</v>
      </c>
      <c r="B49" s="88" t="s">
        <v>87</v>
      </c>
      <c r="C49" s="59"/>
      <c r="D49" s="66" t="s">
        <v>113</v>
      </c>
      <c r="E49" s="84" t="s">
        <v>113</v>
      </c>
      <c r="F49" s="66" t="s">
        <v>113</v>
      </c>
      <c r="G49" s="66" t="s">
        <v>113</v>
      </c>
      <c r="H49" s="66" t="s">
        <v>113</v>
      </c>
      <c r="I49" s="74" t="s">
        <v>113</v>
      </c>
      <c r="J49" s="1" t="s">
        <v>113</v>
      </c>
      <c r="K49" s="1" t="s">
        <v>113</v>
      </c>
      <c r="L49" s="1" t="s">
        <v>113</v>
      </c>
      <c r="M49" s="1" t="s">
        <v>113</v>
      </c>
      <c r="N49" s="1"/>
      <c r="O49" s="1" t="s">
        <v>113</v>
      </c>
      <c r="P49" s="1" t="s">
        <v>113</v>
      </c>
      <c r="Q49" s="1" t="s">
        <v>113</v>
      </c>
      <c r="R49" s="1" t="s">
        <v>113</v>
      </c>
      <c r="S49" s="1" t="s">
        <v>113</v>
      </c>
      <c r="T49" s="1" t="s">
        <v>113</v>
      </c>
      <c r="U49" s="71" t="s">
        <v>113</v>
      </c>
      <c r="V49" s="4"/>
      <c r="W49" s="44">
        <f t="shared" si="0"/>
        <v>17</v>
      </c>
      <c r="X49" s="5"/>
    </row>
    <row r="50" spans="1:24" ht="17.25" thickTop="1" thickBot="1">
      <c r="A50" s="87" t="s">
        <v>195</v>
      </c>
      <c r="B50" s="88" t="s">
        <v>196</v>
      </c>
      <c r="C50" s="59"/>
      <c r="D50" s="66"/>
      <c r="E50" s="84" t="s">
        <v>113</v>
      </c>
      <c r="F50" s="66"/>
      <c r="G50" s="66"/>
      <c r="H50" s="76" t="s">
        <v>113</v>
      </c>
      <c r="I50" s="7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1"/>
      <c r="V50" s="4"/>
      <c r="W50" s="44">
        <f t="shared" si="0"/>
        <v>2</v>
      </c>
      <c r="X50" s="5"/>
    </row>
    <row r="51" spans="1:24" ht="17.25" thickTop="1" thickBot="1">
      <c r="A51" s="87" t="s">
        <v>34</v>
      </c>
      <c r="B51" s="88" t="s">
        <v>88</v>
      </c>
      <c r="C51" s="59"/>
      <c r="D51" s="66"/>
      <c r="E51" s="84"/>
      <c r="F51" s="66"/>
      <c r="G51" s="66" t="s">
        <v>113</v>
      </c>
      <c r="H51" s="66"/>
      <c r="I51" s="74"/>
      <c r="J51" s="1"/>
      <c r="K51" s="1"/>
      <c r="L51" s="1"/>
      <c r="M51" s="1" t="s">
        <v>113</v>
      </c>
      <c r="N51" s="1" t="s">
        <v>113</v>
      </c>
      <c r="O51" s="1"/>
      <c r="P51" s="1"/>
      <c r="Q51" s="1"/>
      <c r="R51" s="1" t="s">
        <v>113</v>
      </c>
      <c r="S51" s="1" t="s">
        <v>113</v>
      </c>
      <c r="T51" s="1"/>
      <c r="U51" s="71"/>
      <c r="V51" s="4"/>
      <c r="W51" s="44">
        <f t="shared" si="0"/>
        <v>5</v>
      </c>
      <c r="X51" s="5"/>
    </row>
    <row r="52" spans="1:24" ht="17.25" thickTop="1" thickBot="1">
      <c r="A52" s="87" t="s">
        <v>35</v>
      </c>
      <c r="B52" s="88" t="s">
        <v>89</v>
      </c>
      <c r="C52" s="59"/>
      <c r="D52" s="66" t="s">
        <v>113</v>
      </c>
      <c r="E52" s="84" t="s">
        <v>113</v>
      </c>
      <c r="F52" s="66"/>
      <c r="G52" s="66" t="s">
        <v>113</v>
      </c>
      <c r="H52" s="66" t="s">
        <v>113</v>
      </c>
      <c r="I52" s="74" t="s">
        <v>183</v>
      </c>
      <c r="J52" s="1" t="s">
        <v>113</v>
      </c>
      <c r="K52" s="1" t="s">
        <v>113</v>
      </c>
      <c r="L52" s="1" t="s">
        <v>113</v>
      </c>
      <c r="M52" s="1" t="s">
        <v>113</v>
      </c>
      <c r="N52" s="1"/>
      <c r="O52" s="1"/>
      <c r="P52" s="1"/>
      <c r="Q52" s="1" t="s">
        <v>113</v>
      </c>
      <c r="R52" s="1" t="s">
        <v>113</v>
      </c>
      <c r="S52" s="1" t="s">
        <v>113</v>
      </c>
      <c r="T52" s="1" t="s">
        <v>113</v>
      </c>
      <c r="U52" s="71"/>
      <c r="V52" s="4"/>
      <c r="W52" s="44">
        <f t="shared" si="0"/>
        <v>13</v>
      </c>
      <c r="X52" s="5"/>
    </row>
    <row r="53" spans="1:24" ht="17.25" thickTop="1" thickBot="1">
      <c r="A53" s="87" t="s">
        <v>36</v>
      </c>
      <c r="B53" s="88" t="s">
        <v>90</v>
      </c>
      <c r="C53" s="59"/>
      <c r="D53" s="66"/>
      <c r="E53" s="84"/>
      <c r="F53" s="66"/>
      <c r="G53" s="66"/>
      <c r="H53" s="66"/>
      <c r="I53" s="74"/>
      <c r="J53" s="1"/>
      <c r="K53" s="1"/>
      <c r="L53" s="1"/>
      <c r="M53" s="1"/>
      <c r="N53" s="1"/>
      <c r="O53" s="1"/>
      <c r="P53" s="1"/>
      <c r="Q53" s="1" t="s">
        <v>113</v>
      </c>
      <c r="R53" s="1"/>
      <c r="S53" s="1"/>
      <c r="T53" s="1"/>
      <c r="U53" s="71"/>
      <c r="V53" s="4"/>
      <c r="W53" s="44">
        <f t="shared" si="0"/>
        <v>1</v>
      </c>
      <c r="X53" s="5"/>
    </row>
    <row r="54" spans="1:24" ht="17.25" thickTop="1" thickBot="1">
      <c r="A54" s="87" t="s">
        <v>126</v>
      </c>
      <c r="B54" s="88" t="s">
        <v>127</v>
      </c>
      <c r="C54" s="59"/>
      <c r="D54" s="66"/>
      <c r="E54" s="84"/>
      <c r="F54" s="66"/>
      <c r="G54" s="66"/>
      <c r="H54" s="66"/>
      <c r="I54" s="74" t="s">
        <v>182</v>
      </c>
      <c r="J54" s="1"/>
      <c r="K54" s="1"/>
      <c r="L54" s="1"/>
      <c r="M54" s="1"/>
      <c r="N54" s="1" t="s">
        <v>113</v>
      </c>
      <c r="O54" s="1"/>
      <c r="P54" s="1"/>
      <c r="Q54" s="1" t="s">
        <v>113</v>
      </c>
      <c r="R54" s="1"/>
      <c r="S54" s="1" t="s">
        <v>113</v>
      </c>
      <c r="T54" s="1"/>
      <c r="U54" s="71"/>
      <c r="V54" s="4"/>
      <c r="W54" s="44">
        <f t="shared" si="0"/>
        <v>4</v>
      </c>
      <c r="X54" s="5"/>
    </row>
    <row r="55" spans="1:24" ht="17.25" thickTop="1" thickBot="1">
      <c r="A55" s="87" t="s">
        <v>37</v>
      </c>
      <c r="B55" s="88" t="s">
        <v>91</v>
      </c>
      <c r="C55" s="59"/>
      <c r="D55" s="66" t="s">
        <v>113</v>
      </c>
      <c r="E55" s="84" t="s">
        <v>113</v>
      </c>
      <c r="F55" s="66" t="s">
        <v>113</v>
      </c>
      <c r="G55" s="66" t="s">
        <v>113</v>
      </c>
      <c r="H55" s="66"/>
      <c r="I55" s="74" t="s">
        <v>182</v>
      </c>
      <c r="J55" s="1"/>
      <c r="K55" s="1"/>
      <c r="L55" s="1" t="s">
        <v>113</v>
      </c>
      <c r="M55" s="1" t="s">
        <v>113</v>
      </c>
      <c r="N55" s="1" t="s">
        <v>113</v>
      </c>
      <c r="O55" s="1" t="s">
        <v>113</v>
      </c>
      <c r="P55" s="1" t="s">
        <v>113</v>
      </c>
      <c r="Q55" s="1" t="s">
        <v>113</v>
      </c>
      <c r="R55" s="1" t="s">
        <v>113</v>
      </c>
      <c r="S55" s="1" t="s">
        <v>113</v>
      </c>
      <c r="T55" s="1" t="s">
        <v>113</v>
      </c>
      <c r="U55" s="71" t="s">
        <v>113</v>
      </c>
      <c r="V55" s="4"/>
      <c r="W55" s="44">
        <f t="shared" si="0"/>
        <v>15</v>
      </c>
      <c r="X55" s="5"/>
    </row>
    <row r="56" spans="1:24" ht="17.25" thickTop="1" thickBot="1">
      <c r="A56" s="87" t="s">
        <v>142</v>
      </c>
      <c r="B56" s="88" t="s">
        <v>143</v>
      </c>
      <c r="C56" s="59"/>
      <c r="D56" s="66" t="s">
        <v>113</v>
      </c>
      <c r="E56" s="84"/>
      <c r="F56" s="66"/>
      <c r="G56" s="66"/>
      <c r="H56" s="66"/>
      <c r="I56" s="74"/>
      <c r="J56" s="1"/>
      <c r="K56" s="1"/>
      <c r="L56" s="1"/>
      <c r="M56" s="1" t="s">
        <v>113</v>
      </c>
      <c r="N56" s="1"/>
      <c r="O56" s="1"/>
      <c r="P56" s="1"/>
      <c r="Q56" s="1"/>
      <c r="R56" s="1"/>
      <c r="S56" s="1"/>
      <c r="T56" s="1"/>
      <c r="U56" s="71"/>
      <c r="V56" s="4"/>
      <c r="W56" s="44">
        <f t="shared" si="0"/>
        <v>2</v>
      </c>
      <c r="X56" s="5"/>
    </row>
    <row r="57" spans="1:24" ht="33" thickTop="1" thickBot="1">
      <c r="A57" s="87" t="s">
        <v>123</v>
      </c>
      <c r="B57" s="88" t="s">
        <v>124</v>
      </c>
      <c r="C57" s="59"/>
      <c r="D57" s="66"/>
      <c r="E57" s="84" t="s">
        <v>113</v>
      </c>
      <c r="F57" s="66"/>
      <c r="G57" s="66" t="s">
        <v>113</v>
      </c>
      <c r="H57" s="66"/>
      <c r="I57" s="74" t="s">
        <v>183</v>
      </c>
      <c r="J57" s="1"/>
      <c r="K57" s="1"/>
      <c r="L57" s="1" t="s">
        <v>113</v>
      </c>
      <c r="M57" s="1" t="s">
        <v>113</v>
      </c>
      <c r="N57" s="1" t="s">
        <v>113</v>
      </c>
      <c r="O57" s="1"/>
      <c r="P57" s="1"/>
      <c r="Q57" s="1"/>
      <c r="R57" s="1"/>
      <c r="S57" s="1"/>
      <c r="T57" s="1"/>
      <c r="U57" s="71"/>
      <c r="V57" s="4"/>
      <c r="W57" s="44">
        <f t="shared" si="0"/>
        <v>6</v>
      </c>
      <c r="X57" s="5"/>
    </row>
    <row r="58" spans="1:24" ht="17.25" thickTop="1" thickBot="1">
      <c r="A58" s="87" t="s">
        <v>38</v>
      </c>
      <c r="B58" s="88" t="s">
        <v>92</v>
      </c>
      <c r="C58" s="59"/>
      <c r="D58" s="66"/>
      <c r="E58" s="84"/>
      <c r="F58" s="66"/>
      <c r="G58" s="66"/>
      <c r="H58" s="66"/>
      <c r="I58" s="74"/>
      <c r="J58" s="1"/>
      <c r="K58" s="1"/>
      <c r="L58" s="1"/>
      <c r="M58" s="1"/>
      <c r="N58" s="1"/>
      <c r="O58" s="1"/>
      <c r="P58" s="1"/>
      <c r="Q58" s="1"/>
      <c r="R58" s="1"/>
      <c r="S58" s="1" t="s">
        <v>113</v>
      </c>
      <c r="T58" s="1"/>
      <c r="U58" s="71"/>
      <c r="V58" s="4"/>
      <c r="W58" s="44">
        <f t="shared" si="0"/>
        <v>1</v>
      </c>
      <c r="X58" s="5"/>
    </row>
    <row r="59" spans="1:24" ht="17.25" thickTop="1" thickBot="1">
      <c r="A59" s="87" t="s">
        <v>39</v>
      </c>
      <c r="B59" s="88" t="s">
        <v>93</v>
      </c>
      <c r="C59" s="59"/>
      <c r="D59" s="66" t="s">
        <v>113</v>
      </c>
      <c r="E59" s="84" t="s">
        <v>113</v>
      </c>
      <c r="F59" s="66" t="s">
        <v>113</v>
      </c>
      <c r="G59" s="66" t="s">
        <v>113</v>
      </c>
      <c r="H59" s="66" t="s">
        <v>113</v>
      </c>
      <c r="I59" s="74" t="s">
        <v>113</v>
      </c>
      <c r="J59" s="1" t="s">
        <v>113</v>
      </c>
      <c r="K59" s="1" t="s">
        <v>113</v>
      </c>
      <c r="L59" s="1" t="s">
        <v>113</v>
      </c>
      <c r="M59" s="1" t="s">
        <v>113</v>
      </c>
      <c r="N59" s="1" t="s">
        <v>113</v>
      </c>
      <c r="O59" s="1" t="s">
        <v>113</v>
      </c>
      <c r="P59" s="1" t="s">
        <v>113</v>
      </c>
      <c r="Q59" s="1" t="s">
        <v>113</v>
      </c>
      <c r="R59" s="1" t="s">
        <v>113</v>
      </c>
      <c r="S59" s="1" t="s">
        <v>113</v>
      </c>
      <c r="T59" s="1" t="s">
        <v>113</v>
      </c>
      <c r="U59" s="71" t="s">
        <v>113</v>
      </c>
      <c r="V59" s="4"/>
      <c r="W59" s="44">
        <f t="shared" si="0"/>
        <v>18</v>
      </c>
      <c r="X59" s="5"/>
    </row>
    <row r="60" spans="1:24" ht="18.75" customHeight="1" thickTop="1" thickBot="1">
      <c r="A60" s="87" t="s">
        <v>40</v>
      </c>
      <c r="B60" s="88" t="s">
        <v>94</v>
      </c>
      <c r="C60" s="59"/>
      <c r="D60" s="66" t="s">
        <v>113</v>
      </c>
      <c r="E60" s="84" t="s">
        <v>113</v>
      </c>
      <c r="F60" s="66" t="s">
        <v>113</v>
      </c>
      <c r="G60" s="66" t="s">
        <v>113</v>
      </c>
      <c r="H60" s="66" t="s">
        <v>113</v>
      </c>
      <c r="I60" s="74" t="s">
        <v>182</v>
      </c>
      <c r="J60" s="1"/>
      <c r="K60" s="1"/>
      <c r="L60" s="1" t="s">
        <v>113</v>
      </c>
      <c r="M60" s="1"/>
      <c r="N60" s="1"/>
      <c r="O60" s="1"/>
      <c r="P60" s="1"/>
      <c r="Q60" s="1" t="s">
        <v>113</v>
      </c>
      <c r="R60" s="1" t="s">
        <v>113</v>
      </c>
      <c r="S60" s="1"/>
      <c r="T60" s="1" t="s">
        <v>113</v>
      </c>
      <c r="U60" s="71"/>
      <c r="V60" s="4"/>
      <c r="W60" s="44">
        <f t="shared" si="0"/>
        <v>10</v>
      </c>
      <c r="X60" s="5"/>
    </row>
    <row r="61" spans="1:24" ht="17.25" thickTop="1" thickBot="1">
      <c r="A61" s="87" t="s">
        <v>41</v>
      </c>
      <c r="B61" s="88" t="s">
        <v>95</v>
      </c>
      <c r="C61" s="59"/>
      <c r="D61" s="66"/>
      <c r="E61" s="84"/>
      <c r="F61" s="66"/>
      <c r="G61" s="66"/>
      <c r="H61" s="66" t="s">
        <v>113</v>
      </c>
      <c r="I61" s="74" t="s">
        <v>113</v>
      </c>
      <c r="J61" s="1"/>
      <c r="K61" s="1" t="s">
        <v>113</v>
      </c>
      <c r="L61" s="1" t="s">
        <v>113</v>
      </c>
      <c r="M61" s="1" t="s">
        <v>113</v>
      </c>
      <c r="N61" s="1"/>
      <c r="O61" s="1"/>
      <c r="P61" s="1"/>
      <c r="Q61" s="1"/>
      <c r="R61" s="1"/>
      <c r="S61" s="1"/>
      <c r="T61" s="1"/>
      <c r="U61" s="71"/>
      <c r="V61" s="4"/>
      <c r="W61" s="44">
        <f t="shared" si="0"/>
        <v>5</v>
      </c>
      <c r="X61" s="5"/>
    </row>
    <row r="62" spans="1:24" ht="17.25" thickTop="1" thickBot="1">
      <c r="A62" s="87" t="s">
        <v>42</v>
      </c>
      <c r="B62" s="88" t="s">
        <v>96</v>
      </c>
      <c r="C62" s="59"/>
      <c r="D62" s="66"/>
      <c r="E62" s="84"/>
      <c r="F62" s="66"/>
      <c r="G62" s="66"/>
      <c r="H62" s="66" t="s">
        <v>113</v>
      </c>
      <c r="I62" s="74"/>
      <c r="J62" s="1"/>
      <c r="K62" s="1" t="s">
        <v>113</v>
      </c>
      <c r="L62" s="1"/>
      <c r="M62" s="1"/>
      <c r="N62" s="1"/>
      <c r="O62" s="1"/>
      <c r="P62" s="1"/>
      <c r="Q62" s="1"/>
      <c r="R62" s="1"/>
      <c r="S62" s="1" t="s">
        <v>113</v>
      </c>
      <c r="T62" s="1"/>
      <c r="U62" s="71" t="s">
        <v>113</v>
      </c>
      <c r="V62" s="4"/>
      <c r="W62" s="44">
        <f t="shared" si="0"/>
        <v>4</v>
      </c>
      <c r="X62" s="5"/>
    </row>
    <row r="63" spans="1:24" ht="33" thickTop="1" thickBot="1">
      <c r="A63" s="87" t="s">
        <v>43</v>
      </c>
      <c r="B63" s="88" t="s">
        <v>97</v>
      </c>
      <c r="C63" s="59"/>
      <c r="D63" s="66"/>
      <c r="E63" s="84"/>
      <c r="F63" s="66"/>
      <c r="G63" s="66"/>
      <c r="H63" s="66" t="s">
        <v>113</v>
      </c>
      <c r="I63" s="74"/>
      <c r="J63" s="1" t="s">
        <v>113</v>
      </c>
      <c r="K63" s="1"/>
      <c r="L63" s="1" t="s">
        <v>113</v>
      </c>
      <c r="M63" s="1"/>
      <c r="N63" s="1"/>
      <c r="O63" s="1"/>
      <c r="P63" s="1"/>
      <c r="Q63" s="1"/>
      <c r="R63" s="1"/>
      <c r="S63" s="1" t="s">
        <v>113</v>
      </c>
      <c r="T63" s="1"/>
      <c r="U63" s="71"/>
      <c r="V63" s="4"/>
      <c r="W63" s="44">
        <f t="shared" si="0"/>
        <v>4</v>
      </c>
      <c r="X63" s="5"/>
    </row>
    <row r="64" spans="1:24" ht="33" thickTop="1" thickBot="1">
      <c r="A64" s="87" t="s">
        <v>44</v>
      </c>
      <c r="B64" s="88" t="s">
        <v>98</v>
      </c>
      <c r="C64" s="59"/>
      <c r="D64" s="66" t="s">
        <v>113</v>
      </c>
      <c r="E64" s="84" t="s">
        <v>113</v>
      </c>
      <c r="F64" s="66" t="s">
        <v>113</v>
      </c>
      <c r="G64" s="66" t="s">
        <v>113</v>
      </c>
      <c r="H64" s="66" t="s">
        <v>113</v>
      </c>
      <c r="I64" s="74" t="s">
        <v>113</v>
      </c>
      <c r="J64" s="1" t="s">
        <v>113</v>
      </c>
      <c r="K64" s="1" t="s">
        <v>113</v>
      </c>
      <c r="L64" s="1" t="s">
        <v>113</v>
      </c>
      <c r="M64" s="1" t="s">
        <v>113</v>
      </c>
      <c r="N64" s="1" t="s">
        <v>113</v>
      </c>
      <c r="O64" s="1" t="s">
        <v>113</v>
      </c>
      <c r="P64" s="1" t="s">
        <v>113</v>
      </c>
      <c r="Q64" s="1" t="s">
        <v>113</v>
      </c>
      <c r="R64" s="1" t="s">
        <v>113</v>
      </c>
      <c r="S64" s="1" t="s">
        <v>113</v>
      </c>
      <c r="T64" s="1" t="s">
        <v>113</v>
      </c>
      <c r="U64" s="71" t="s">
        <v>113</v>
      </c>
      <c r="V64" s="4"/>
      <c r="W64" s="44">
        <f t="shared" si="0"/>
        <v>18</v>
      </c>
      <c r="X64" s="5"/>
    </row>
    <row r="65" spans="1:24" ht="17.25" thickTop="1" thickBot="1">
      <c r="A65" s="87" t="s">
        <v>45</v>
      </c>
      <c r="B65" s="88" t="s">
        <v>99</v>
      </c>
      <c r="C65" s="59"/>
      <c r="D65" s="66" t="s">
        <v>113</v>
      </c>
      <c r="E65" s="84" t="s">
        <v>113</v>
      </c>
      <c r="F65" s="66" t="s">
        <v>113</v>
      </c>
      <c r="G65" s="66" t="s">
        <v>113</v>
      </c>
      <c r="H65" s="66" t="s">
        <v>113</v>
      </c>
      <c r="I65" s="74" t="s">
        <v>113</v>
      </c>
      <c r="J65" s="1" t="s">
        <v>113</v>
      </c>
      <c r="K65" s="1" t="s">
        <v>113</v>
      </c>
      <c r="L65" s="1" t="s">
        <v>113</v>
      </c>
      <c r="M65" s="1" t="s">
        <v>113</v>
      </c>
      <c r="N65" s="1" t="s">
        <v>113</v>
      </c>
      <c r="O65" s="1" t="s">
        <v>113</v>
      </c>
      <c r="P65" s="1" t="s">
        <v>113</v>
      </c>
      <c r="Q65" s="1" t="s">
        <v>113</v>
      </c>
      <c r="R65" s="1" t="s">
        <v>113</v>
      </c>
      <c r="S65" s="1" t="s">
        <v>113</v>
      </c>
      <c r="T65" s="1" t="s">
        <v>113</v>
      </c>
      <c r="U65" s="71" t="s">
        <v>113</v>
      </c>
      <c r="V65" s="4"/>
      <c r="W65" s="44">
        <f t="shared" si="0"/>
        <v>18</v>
      </c>
      <c r="X65" s="5"/>
    </row>
    <row r="66" spans="1:24" ht="17.25" thickTop="1" thickBot="1">
      <c r="A66" s="87" t="s">
        <v>46</v>
      </c>
      <c r="B66" s="88" t="s">
        <v>100</v>
      </c>
      <c r="C66" s="59"/>
      <c r="D66" s="66"/>
      <c r="E66" s="84" t="s">
        <v>113</v>
      </c>
      <c r="F66" s="66"/>
      <c r="G66" s="66"/>
      <c r="H66" s="66"/>
      <c r="I66" s="74" t="s">
        <v>183</v>
      </c>
      <c r="J66" s="1" t="s">
        <v>113</v>
      </c>
      <c r="K66" s="1" t="s">
        <v>113</v>
      </c>
      <c r="L66" s="1" t="s">
        <v>113</v>
      </c>
      <c r="M66" s="1"/>
      <c r="N66" s="1" t="s">
        <v>113</v>
      </c>
      <c r="O66" s="1"/>
      <c r="P66" s="1" t="s">
        <v>113</v>
      </c>
      <c r="Q66" s="1" t="s">
        <v>113</v>
      </c>
      <c r="R66" s="1"/>
      <c r="S66" s="1"/>
      <c r="T66" s="1"/>
      <c r="U66" s="71"/>
      <c r="V66" s="4"/>
      <c r="W66" s="44">
        <f t="shared" si="0"/>
        <v>8</v>
      </c>
      <c r="X66" s="5"/>
    </row>
    <row r="67" spans="1:24" ht="17.25" thickTop="1" thickBot="1">
      <c r="A67" s="87" t="s">
        <v>128</v>
      </c>
      <c r="B67" s="88" t="s">
        <v>129</v>
      </c>
      <c r="C67" s="59"/>
      <c r="D67" s="66"/>
      <c r="E67" s="84"/>
      <c r="F67" s="66"/>
      <c r="G67" s="66"/>
      <c r="H67" s="66"/>
      <c r="I67" s="74"/>
      <c r="J67" s="1"/>
      <c r="K67" s="1"/>
      <c r="L67" s="1"/>
      <c r="M67" s="1"/>
      <c r="N67" s="1" t="s">
        <v>113</v>
      </c>
      <c r="O67" s="1"/>
      <c r="P67" s="1"/>
      <c r="Q67" s="1"/>
      <c r="R67" s="1"/>
      <c r="S67" s="1"/>
      <c r="T67" s="1"/>
      <c r="U67" s="71"/>
      <c r="V67" s="4"/>
      <c r="W67" s="44">
        <f t="shared" si="0"/>
        <v>1</v>
      </c>
      <c r="X67" s="5"/>
    </row>
    <row r="68" spans="1:24" ht="33" thickTop="1" thickBot="1">
      <c r="A68" s="87" t="s">
        <v>47</v>
      </c>
      <c r="B68" s="88" t="s">
        <v>101</v>
      </c>
      <c r="C68" s="59"/>
      <c r="D68" s="66" t="s">
        <v>113</v>
      </c>
      <c r="E68" s="84" t="s">
        <v>113</v>
      </c>
      <c r="F68" s="66" t="s">
        <v>113</v>
      </c>
      <c r="G68" s="66" t="s">
        <v>113</v>
      </c>
      <c r="H68" s="66"/>
      <c r="I68" s="74"/>
      <c r="J68" s="1" t="s">
        <v>113</v>
      </c>
      <c r="K68" s="1" t="s">
        <v>113</v>
      </c>
      <c r="L68" s="1" t="s">
        <v>113</v>
      </c>
      <c r="M68" s="1" t="s">
        <v>113</v>
      </c>
      <c r="N68" s="1" t="s">
        <v>113</v>
      </c>
      <c r="O68" s="1" t="s">
        <v>113</v>
      </c>
      <c r="P68" s="1" t="s">
        <v>113</v>
      </c>
      <c r="Q68" s="1" t="s">
        <v>113</v>
      </c>
      <c r="R68" s="1" t="s">
        <v>113</v>
      </c>
      <c r="S68" s="1" t="s">
        <v>113</v>
      </c>
      <c r="T68" s="1" t="s">
        <v>113</v>
      </c>
      <c r="U68" s="71" t="s">
        <v>113</v>
      </c>
      <c r="V68" s="4"/>
      <c r="W68" s="44">
        <f t="shared" si="0"/>
        <v>16</v>
      </c>
      <c r="X68" s="5"/>
    </row>
    <row r="69" spans="1:24" ht="17.25" thickTop="1" thickBot="1">
      <c r="A69" s="87" t="s">
        <v>197</v>
      </c>
      <c r="B69" s="88" t="s">
        <v>198</v>
      </c>
      <c r="C69" s="59"/>
      <c r="D69" s="66"/>
      <c r="E69" s="84"/>
      <c r="F69" s="66"/>
      <c r="G69" s="66"/>
      <c r="H69" s="76" t="s">
        <v>113</v>
      </c>
      <c r="I69" s="7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71"/>
      <c r="V69" s="4"/>
      <c r="W69" s="44">
        <f t="shared" si="0"/>
        <v>1</v>
      </c>
      <c r="X69" s="5"/>
    </row>
    <row r="70" spans="1:24" ht="17.25" thickTop="1" thickBot="1">
      <c r="A70" s="87" t="s">
        <v>48</v>
      </c>
      <c r="B70" s="88" t="s">
        <v>102</v>
      </c>
      <c r="C70" s="59"/>
      <c r="D70" s="66" t="s">
        <v>113</v>
      </c>
      <c r="E70" s="84"/>
      <c r="F70" s="66"/>
      <c r="G70" s="66" t="s">
        <v>113</v>
      </c>
      <c r="H70" s="66" t="s">
        <v>113</v>
      </c>
      <c r="I70" s="74" t="s">
        <v>182</v>
      </c>
      <c r="J70" s="1" t="s">
        <v>113</v>
      </c>
      <c r="K70" s="1" t="s">
        <v>113</v>
      </c>
      <c r="L70" s="1" t="s">
        <v>113</v>
      </c>
      <c r="M70" s="1" t="s">
        <v>113</v>
      </c>
      <c r="N70" s="1" t="s">
        <v>113</v>
      </c>
      <c r="O70" s="1"/>
      <c r="P70" s="1"/>
      <c r="Q70" s="1" t="s">
        <v>113</v>
      </c>
      <c r="R70" s="1" t="s">
        <v>113</v>
      </c>
      <c r="S70" s="1" t="s">
        <v>113</v>
      </c>
      <c r="T70" s="1" t="s">
        <v>113</v>
      </c>
      <c r="U70" s="71" t="s">
        <v>113</v>
      </c>
      <c r="V70" s="4"/>
      <c r="W70" s="44">
        <f t="shared" si="0"/>
        <v>14</v>
      </c>
      <c r="X70" s="5"/>
    </row>
    <row r="71" spans="1:24" ht="16.5" thickTop="1" thickBot="1">
      <c r="A71" s="93" t="s">
        <v>219</v>
      </c>
      <c r="B71" s="94" t="s">
        <v>220</v>
      </c>
      <c r="C71" s="4"/>
      <c r="D71" s="1"/>
      <c r="E71" s="85" t="s">
        <v>113</v>
      </c>
      <c r="F71" s="60"/>
      <c r="G71" s="60"/>
      <c r="H71" s="60"/>
      <c r="I71" s="77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72"/>
      <c r="V71" s="4"/>
      <c r="W71" s="44">
        <f t="shared" si="0"/>
        <v>1</v>
      </c>
      <c r="X71" s="58"/>
    </row>
    <row r="72" spans="1:24" ht="20.25" customHeight="1" thickTop="1" thickBot="1">
      <c r="A72" s="87" t="s">
        <v>49</v>
      </c>
      <c r="B72" s="88" t="s">
        <v>103</v>
      </c>
      <c r="C72" s="59"/>
      <c r="D72" s="66"/>
      <c r="E72" s="84"/>
      <c r="F72" s="66"/>
      <c r="G72" s="66"/>
      <c r="H72" s="66"/>
      <c r="I72" s="7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71" t="s">
        <v>113</v>
      </c>
      <c r="V72" s="4"/>
      <c r="W72" s="44">
        <f t="shared" ref="W72:W89" si="1">COUNTA(D72:U72)</f>
        <v>1</v>
      </c>
      <c r="X72" s="5"/>
    </row>
    <row r="73" spans="1:24" ht="17.25" thickTop="1" thickBot="1">
      <c r="A73" s="87" t="s">
        <v>50</v>
      </c>
      <c r="B73" s="88" t="s">
        <v>104</v>
      </c>
      <c r="C73" s="59"/>
      <c r="D73" s="66" t="s">
        <v>113</v>
      </c>
      <c r="E73" s="86" t="s">
        <v>113</v>
      </c>
      <c r="F73" s="66" t="s">
        <v>113</v>
      </c>
      <c r="G73" s="66" t="s">
        <v>113</v>
      </c>
      <c r="H73" s="66" t="s">
        <v>113</v>
      </c>
      <c r="I73" s="74" t="s">
        <v>113</v>
      </c>
      <c r="J73" s="1" t="s">
        <v>113</v>
      </c>
      <c r="K73" s="1" t="s">
        <v>113</v>
      </c>
      <c r="L73" s="1" t="s">
        <v>113</v>
      </c>
      <c r="M73" s="1" t="s">
        <v>113</v>
      </c>
      <c r="N73" s="1" t="s">
        <v>113</v>
      </c>
      <c r="O73" s="1" t="s">
        <v>113</v>
      </c>
      <c r="P73" s="1" t="s">
        <v>113</v>
      </c>
      <c r="Q73" s="1" t="s">
        <v>113</v>
      </c>
      <c r="R73" s="1" t="s">
        <v>113</v>
      </c>
      <c r="S73" s="1"/>
      <c r="T73" s="1" t="s">
        <v>113</v>
      </c>
      <c r="U73" s="71" t="s">
        <v>113</v>
      </c>
      <c r="V73" s="4"/>
      <c r="W73" s="44">
        <f t="shared" si="1"/>
        <v>17</v>
      </c>
      <c r="X73" s="5"/>
    </row>
    <row r="74" spans="1:24" ht="17.25" thickTop="1" thickBot="1">
      <c r="A74" s="87" t="s">
        <v>51</v>
      </c>
      <c r="B74" s="88" t="s">
        <v>105</v>
      </c>
      <c r="C74" s="59"/>
      <c r="D74" s="66"/>
      <c r="E74" s="84"/>
      <c r="F74" s="66" t="s">
        <v>113</v>
      </c>
      <c r="G74" s="66"/>
      <c r="H74" s="66"/>
      <c r="I74" s="74"/>
      <c r="J74" s="1"/>
      <c r="K74" s="1"/>
      <c r="L74" s="1"/>
      <c r="M74" s="1" t="s">
        <v>113</v>
      </c>
      <c r="N74" s="1"/>
      <c r="O74" s="1" t="s">
        <v>113</v>
      </c>
      <c r="P74" s="1"/>
      <c r="Q74" s="1"/>
      <c r="R74" s="1"/>
      <c r="S74" s="1" t="s">
        <v>113</v>
      </c>
      <c r="T74" s="1"/>
      <c r="U74" s="71"/>
      <c r="V74" s="4"/>
      <c r="W74" s="44">
        <f t="shared" si="1"/>
        <v>4</v>
      </c>
      <c r="X74" s="5"/>
    </row>
    <row r="75" spans="1:24" ht="17.25" thickTop="1" thickBot="1">
      <c r="A75" s="87" t="s">
        <v>119</v>
      </c>
      <c r="B75" s="88" t="s">
        <v>120</v>
      </c>
      <c r="C75" s="59"/>
      <c r="D75" s="66"/>
      <c r="E75" s="84" t="s">
        <v>113</v>
      </c>
      <c r="F75" s="66"/>
      <c r="G75" s="66"/>
      <c r="H75" s="66"/>
      <c r="I75" s="74"/>
      <c r="J75" s="1"/>
      <c r="K75" s="1" t="s">
        <v>113</v>
      </c>
      <c r="L75" s="1" t="s">
        <v>113</v>
      </c>
      <c r="M75" s="1"/>
      <c r="N75" s="1"/>
      <c r="O75" s="1"/>
      <c r="P75" s="1"/>
      <c r="Q75" s="1"/>
      <c r="R75" s="1"/>
      <c r="S75" s="1"/>
      <c r="T75" s="1"/>
      <c r="U75" s="71"/>
      <c r="V75" s="4"/>
      <c r="W75" s="44">
        <f t="shared" si="1"/>
        <v>3</v>
      </c>
      <c r="X75" s="5"/>
    </row>
    <row r="76" spans="1:24" ht="17.25" thickTop="1" thickBot="1">
      <c r="A76" s="87" t="s">
        <v>52</v>
      </c>
      <c r="B76" s="88" t="s">
        <v>106</v>
      </c>
      <c r="C76" s="59"/>
      <c r="D76" s="66"/>
      <c r="E76" s="84"/>
      <c r="F76" s="66" t="s">
        <v>113</v>
      </c>
      <c r="G76" s="66" t="s">
        <v>113</v>
      </c>
      <c r="H76" s="66"/>
      <c r="I76" s="74" t="s">
        <v>182</v>
      </c>
      <c r="J76" s="1"/>
      <c r="K76" s="1" t="s">
        <v>113</v>
      </c>
      <c r="L76" s="1" t="s">
        <v>113</v>
      </c>
      <c r="M76" s="1" t="s">
        <v>113</v>
      </c>
      <c r="N76" s="1" t="s">
        <v>113</v>
      </c>
      <c r="O76" s="1" t="s">
        <v>113</v>
      </c>
      <c r="P76" s="1"/>
      <c r="Q76" s="1"/>
      <c r="R76" s="1" t="s">
        <v>113</v>
      </c>
      <c r="S76" s="1" t="s">
        <v>113</v>
      </c>
      <c r="T76" s="1" t="s">
        <v>113</v>
      </c>
      <c r="U76" s="71" t="s">
        <v>113</v>
      </c>
      <c r="V76" s="4"/>
      <c r="W76" s="44">
        <f t="shared" si="1"/>
        <v>12</v>
      </c>
      <c r="X76" s="5"/>
    </row>
    <row r="77" spans="1:24" ht="17.25" thickTop="1" thickBot="1">
      <c r="A77" s="87" t="s">
        <v>207</v>
      </c>
      <c r="B77" s="88" t="s">
        <v>208</v>
      </c>
      <c r="C77" s="59"/>
      <c r="D77" s="66"/>
      <c r="E77" s="84"/>
      <c r="F77" s="66" t="s">
        <v>113</v>
      </c>
      <c r="G77" s="66"/>
      <c r="H77" s="66"/>
      <c r="I77" s="7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71"/>
      <c r="V77" s="4"/>
      <c r="W77" s="44">
        <f t="shared" si="1"/>
        <v>1</v>
      </c>
      <c r="X77" s="5"/>
    </row>
    <row r="78" spans="1:24" ht="17.25" thickTop="1" thickBot="1">
      <c r="A78" s="87" t="s">
        <v>121</v>
      </c>
      <c r="B78" s="88" t="s">
        <v>122</v>
      </c>
      <c r="C78" s="59"/>
      <c r="D78" s="66"/>
      <c r="E78" s="84" t="s">
        <v>113</v>
      </c>
      <c r="F78" s="66" t="s">
        <v>113</v>
      </c>
      <c r="G78" s="66" t="s">
        <v>113</v>
      </c>
      <c r="H78" s="66" t="s">
        <v>113</v>
      </c>
      <c r="I78" s="74" t="s">
        <v>113</v>
      </c>
      <c r="J78" s="1" t="s">
        <v>113</v>
      </c>
      <c r="K78" s="1" t="s">
        <v>113</v>
      </c>
      <c r="L78" s="1"/>
      <c r="M78" s="1"/>
      <c r="N78" s="1"/>
      <c r="O78" s="1"/>
      <c r="P78" s="1"/>
      <c r="Q78" s="1"/>
      <c r="R78" s="1"/>
      <c r="S78" s="1"/>
      <c r="T78" s="1"/>
      <c r="U78" s="71"/>
      <c r="V78" s="4"/>
      <c r="W78" s="44">
        <f t="shared" si="1"/>
        <v>7</v>
      </c>
      <c r="X78" s="5"/>
    </row>
    <row r="79" spans="1:24" ht="17.25" thickTop="1" thickBot="1">
      <c r="A79" s="87" t="s">
        <v>140</v>
      </c>
      <c r="B79" s="88" t="s">
        <v>141</v>
      </c>
      <c r="C79" s="59"/>
      <c r="D79" s="66"/>
      <c r="E79" s="84"/>
      <c r="F79" s="66"/>
      <c r="G79" s="66"/>
      <c r="H79" s="66"/>
      <c r="I79" s="74"/>
      <c r="J79" s="1"/>
      <c r="K79" s="1"/>
      <c r="L79" s="1"/>
      <c r="M79" s="1" t="s">
        <v>113</v>
      </c>
      <c r="N79" s="1"/>
      <c r="O79" s="1"/>
      <c r="P79" s="1"/>
      <c r="Q79" s="1"/>
      <c r="R79" s="1"/>
      <c r="S79" s="1"/>
      <c r="T79" s="1"/>
      <c r="U79" s="71"/>
      <c r="V79" s="4"/>
      <c r="W79" s="44">
        <f t="shared" si="1"/>
        <v>1</v>
      </c>
      <c r="X79" s="5"/>
    </row>
    <row r="80" spans="1:24" ht="17.25" thickTop="1" thickBot="1">
      <c r="A80" s="87" t="s">
        <v>53</v>
      </c>
      <c r="B80" s="88" t="s">
        <v>107</v>
      </c>
      <c r="C80" s="59"/>
      <c r="D80" s="66"/>
      <c r="E80" s="84" t="s">
        <v>113</v>
      </c>
      <c r="F80" s="66" t="s">
        <v>113</v>
      </c>
      <c r="G80" s="66"/>
      <c r="H80" s="66" t="s">
        <v>113</v>
      </c>
      <c r="I80" s="74"/>
      <c r="J80" s="1"/>
      <c r="K80" s="1"/>
      <c r="L80" s="1"/>
      <c r="M80" s="1" t="s">
        <v>113</v>
      </c>
      <c r="N80" s="1"/>
      <c r="O80" s="1"/>
      <c r="P80" s="1" t="s">
        <v>113</v>
      </c>
      <c r="Q80" s="1"/>
      <c r="R80" s="1" t="s">
        <v>113</v>
      </c>
      <c r="S80" s="1" t="s">
        <v>113</v>
      </c>
      <c r="T80" s="1" t="s">
        <v>113</v>
      </c>
      <c r="U80" s="71"/>
      <c r="V80" s="4"/>
      <c r="W80" s="44">
        <f t="shared" si="1"/>
        <v>8</v>
      </c>
      <c r="X80" s="5"/>
    </row>
    <row r="81" spans="1:24" ht="17.25" thickTop="1" thickBot="1">
      <c r="A81" s="87" t="s">
        <v>178</v>
      </c>
      <c r="B81" s="88" t="s">
        <v>179</v>
      </c>
      <c r="C81" s="59"/>
      <c r="D81" s="66"/>
      <c r="E81" s="84" t="s">
        <v>113</v>
      </c>
      <c r="F81" s="66"/>
      <c r="G81" s="66"/>
      <c r="H81" s="66" t="s">
        <v>113</v>
      </c>
      <c r="I81" s="74" t="s">
        <v>113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71"/>
      <c r="V81" s="4"/>
      <c r="W81" s="44">
        <f t="shared" si="1"/>
        <v>3</v>
      </c>
      <c r="X81" s="5"/>
    </row>
    <row r="82" spans="1:24" ht="17.25" thickTop="1" thickBot="1">
      <c r="A82" s="87" t="s">
        <v>132</v>
      </c>
      <c r="B82" s="88" t="s">
        <v>133</v>
      </c>
      <c r="C82" s="59"/>
      <c r="D82" s="66"/>
      <c r="E82" s="84"/>
      <c r="F82" s="66"/>
      <c r="G82" s="66"/>
      <c r="H82" s="66"/>
      <c r="I82" s="74"/>
      <c r="J82" s="1"/>
      <c r="K82" s="1"/>
      <c r="L82" s="1"/>
      <c r="M82" s="1" t="s">
        <v>113</v>
      </c>
      <c r="N82" s="1" t="s">
        <v>113</v>
      </c>
      <c r="O82" s="1"/>
      <c r="P82" s="1"/>
      <c r="Q82" s="1"/>
      <c r="R82" s="1"/>
      <c r="S82" s="1"/>
      <c r="T82" s="1"/>
      <c r="U82" s="71"/>
      <c r="V82" s="4"/>
      <c r="W82" s="44">
        <f t="shared" si="1"/>
        <v>2</v>
      </c>
      <c r="X82" s="5"/>
    </row>
    <row r="83" spans="1:24" ht="17.25" thickTop="1" thickBot="1">
      <c r="A83" s="87" t="s">
        <v>54</v>
      </c>
      <c r="B83" s="88" t="s">
        <v>108</v>
      </c>
      <c r="C83" s="59"/>
      <c r="D83" s="66"/>
      <c r="E83" s="84"/>
      <c r="F83" s="66"/>
      <c r="G83" s="66"/>
      <c r="H83" s="66"/>
      <c r="I83" s="74" t="s">
        <v>182</v>
      </c>
      <c r="J83" s="1"/>
      <c r="K83" s="1"/>
      <c r="L83" s="1"/>
      <c r="M83" s="1" t="s">
        <v>113</v>
      </c>
      <c r="N83" s="1"/>
      <c r="O83" s="1"/>
      <c r="P83" s="1"/>
      <c r="Q83" s="1"/>
      <c r="R83" s="1"/>
      <c r="S83" s="1" t="s">
        <v>113</v>
      </c>
      <c r="T83" s="1"/>
      <c r="U83" s="71"/>
      <c r="V83" s="4"/>
      <c r="W83" s="44">
        <f t="shared" si="1"/>
        <v>3</v>
      </c>
      <c r="X83" s="5"/>
    </row>
    <row r="84" spans="1:24" ht="33" thickTop="1" thickBot="1">
      <c r="A84" s="87" t="s">
        <v>55</v>
      </c>
      <c r="B84" s="88" t="s">
        <v>109</v>
      </c>
      <c r="C84" s="59"/>
      <c r="D84" s="66" t="s">
        <v>113</v>
      </c>
      <c r="E84" s="84" t="s">
        <v>113</v>
      </c>
      <c r="F84" s="66" t="s">
        <v>113</v>
      </c>
      <c r="G84" s="66" t="s">
        <v>113</v>
      </c>
      <c r="H84" s="66" t="s">
        <v>113</v>
      </c>
      <c r="I84" s="75" t="s">
        <v>113</v>
      </c>
      <c r="J84" s="1" t="s">
        <v>113</v>
      </c>
      <c r="K84" s="1" t="s">
        <v>113</v>
      </c>
      <c r="L84" s="1" t="s">
        <v>113</v>
      </c>
      <c r="M84" s="1" t="s">
        <v>113</v>
      </c>
      <c r="N84" s="1" t="s">
        <v>113</v>
      </c>
      <c r="O84" s="1" t="s">
        <v>113</v>
      </c>
      <c r="P84" s="1" t="s">
        <v>113</v>
      </c>
      <c r="Q84" s="1" t="s">
        <v>113</v>
      </c>
      <c r="R84" s="1" t="s">
        <v>113</v>
      </c>
      <c r="S84" s="1" t="s">
        <v>113</v>
      </c>
      <c r="T84" s="1" t="s">
        <v>113</v>
      </c>
      <c r="U84" s="71" t="s">
        <v>113</v>
      </c>
      <c r="V84" s="4"/>
      <c r="W84" s="95">
        <f t="shared" si="1"/>
        <v>18</v>
      </c>
      <c r="X84" s="5"/>
    </row>
    <row r="85" spans="1:24" ht="17.25" thickTop="1" thickBot="1">
      <c r="A85" s="87" t="s">
        <v>57</v>
      </c>
      <c r="B85" s="88" t="s">
        <v>154</v>
      </c>
      <c r="C85" s="59"/>
      <c r="D85" s="66" t="s">
        <v>113</v>
      </c>
      <c r="E85" s="84" t="s">
        <v>113</v>
      </c>
      <c r="F85" s="66" t="s">
        <v>113</v>
      </c>
      <c r="G85" s="66" t="s">
        <v>113</v>
      </c>
      <c r="H85" s="66" t="s">
        <v>113</v>
      </c>
      <c r="I85" s="74" t="s">
        <v>113</v>
      </c>
      <c r="J85" s="1" t="s">
        <v>113</v>
      </c>
      <c r="K85" s="1" t="s">
        <v>113</v>
      </c>
      <c r="L85" s="1" t="s">
        <v>113</v>
      </c>
      <c r="M85" s="1" t="s">
        <v>113</v>
      </c>
      <c r="N85" s="1" t="s">
        <v>113</v>
      </c>
      <c r="O85" s="1" t="s">
        <v>113</v>
      </c>
      <c r="P85" s="1" t="s">
        <v>113</v>
      </c>
      <c r="Q85" s="1" t="s">
        <v>113</v>
      </c>
      <c r="R85" s="1" t="s">
        <v>113</v>
      </c>
      <c r="S85" s="1" t="s">
        <v>113</v>
      </c>
      <c r="T85" s="1" t="s">
        <v>113</v>
      </c>
      <c r="U85" s="71" t="s">
        <v>113</v>
      </c>
      <c r="V85" s="4"/>
      <c r="W85" s="44">
        <f t="shared" si="1"/>
        <v>18</v>
      </c>
      <c r="X85" s="5"/>
    </row>
    <row r="86" spans="1:24" ht="33" thickTop="1" thickBot="1">
      <c r="A86" s="87" t="s">
        <v>144</v>
      </c>
      <c r="B86" s="88" t="s">
        <v>146</v>
      </c>
      <c r="C86" s="59"/>
      <c r="D86" s="66"/>
      <c r="E86" s="84" t="s">
        <v>113</v>
      </c>
      <c r="F86" s="66"/>
      <c r="G86" s="66"/>
      <c r="H86" s="66"/>
      <c r="I86" s="74"/>
      <c r="J86" s="1"/>
      <c r="K86" s="1"/>
      <c r="L86" s="1"/>
      <c r="M86" s="1"/>
      <c r="N86" s="1"/>
      <c r="O86" s="1"/>
      <c r="P86" s="1"/>
      <c r="Q86" s="1"/>
      <c r="R86" s="1"/>
      <c r="S86" s="1"/>
      <c r="T86" s="1" t="s">
        <v>113</v>
      </c>
      <c r="U86" s="71"/>
      <c r="V86" s="4"/>
      <c r="W86" s="95">
        <f t="shared" si="1"/>
        <v>2</v>
      </c>
      <c r="X86" s="5"/>
    </row>
    <row r="87" spans="1:24" ht="17.25" thickTop="1" thickBot="1">
      <c r="A87" s="87" t="s">
        <v>56</v>
      </c>
      <c r="B87" s="88" t="s">
        <v>110</v>
      </c>
      <c r="C87" s="59"/>
      <c r="D87" s="66"/>
      <c r="E87" s="84"/>
      <c r="F87" s="66"/>
      <c r="G87" s="66"/>
      <c r="H87" s="66"/>
      <c r="I87" s="74" t="s">
        <v>183</v>
      </c>
      <c r="J87" s="1" t="s">
        <v>113</v>
      </c>
      <c r="K87" s="1"/>
      <c r="L87" s="1"/>
      <c r="M87" s="1" t="s">
        <v>113</v>
      </c>
      <c r="N87" s="1"/>
      <c r="O87" s="1"/>
      <c r="P87" s="1"/>
      <c r="Q87" s="1" t="s">
        <v>113</v>
      </c>
      <c r="R87" s="1"/>
      <c r="S87" s="1" t="s">
        <v>113</v>
      </c>
      <c r="T87" s="1"/>
      <c r="U87" s="71"/>
      <c r="V87" s="4"/>
      <c r="W87" s="44">
        <f t="shared" si="1"/>
        <v>5</v>
      </c>
      <c r="X87" s="5"/>
    </row>
    <row r="88" spans="1:24" ht="33" thickTop="1" thickBot="1">
      <c r="A88" s="87" t="s">
        <v>58</v>
      </c>
      <c r="B88" s="88" t="s">
        <v>111</v>
      </c>
      <c r="C88" s="59"/>
      <c r="D88" s="66" t="s">
        <v>113</v>
      </c>
      <c r="E88" s="84" t="s">
        <v>113</v>
      </c>
      <c r="F88" s="66" t="s">
        <v>113</v>
      </c>
      <c r="G88" s="66" t="s">
        <v>113</v>
      </c>
      <c r="H88" s="66" t="s">
        <v>113</v>
      </c>
      <c r="I88" s="75" t="s">
        <v>113</v>
      </c>
      <c r="J88" s="1" t="s">
        <v>113</v>
      </c>
      <c r="K88" s="1" t="s">
        <v>113</v>
      </c>
      <c r="L88" s="1" t="s">
        <v>113</v>
      </c>
      <c r="M88" s="1"/>
      <c r="N88" s="1" t="s">
        <v>113</v>
      </c>
      <c r="O88" s="1" t="s">
        <v>113</v>
      </c>
      <c r="P88" s="1" t="s">
        <v>113</v>
      </c>
      <c r="Q88" s="1" t="s">
        <v>113</v>
      </c>
      <c r="R88" s="1" t="s">
        <v>113</v>
      </c>
      <c r="S88" s="1" t="s">
        <v>113</v>
      </c>
      <c r="T88" s="1" t="s">
        <v>113</v>
      </c>
      <c r="U88" s="71" t="s">
        <v>113</v>
      </c>
      <c r="V88" s="4"/>
      <c r="W88" s="95">
        <f t="shared" si="1"/>
        <v>17</v>
      </c>
      <c r="X88" s="5"/>
    </row>
    <row r="89" spans="1:24" ht="17.25" thickTop="1" thickBot="1">
      <c r="A89" s="87" t="s">
        <v>59</v>
      </c>
      <c r="B89" s="88" t="s">
        <v>112</v>
      </c>
      <c r="C89" s="59"/>
      <c r="D89" s="90"/>
      <c r="E89" s="91"/>
      <c r="F89" s="90"/>
      <c r="G89" s="78"/>
      <c r="H89" s="78"/>
      <c r="I89" s="79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1"/>
      <c r="V89" s="4"/>
      <c r="W89" s="44">
        <f t="shared" si="1"/>
        <v>0</v>
      </c>
      <c r="X89" s="5"/>
    </row>
    <row r="90" spans="1:24" ht="30.75" thickBot="1">
      <c r="A90" s="22" t="s">
        <v>134</v>
      </c>
      <c r="B90" s="2">
        <f>COUNTA(A7:A89)</f>
        <v>83</v>
      </c>
      <c r="C90" s="15"/>
      <c r="D90" s="92">
        <f>COUNTA(D7:D89)</f>
        <v>29</v>
      </c>
      <c r="E90" s="92">
        <f>COUNTA(E7:E89)</f>
        <v>46</v>
      </c>
      <c r="F90" s="92">
        <f t="shared" ref="F90:U90" si="2">COUNTA(F7:F89)</f>
        <v>32</v>
      </c>
      <c r="G90" s="73">
        <f t="shared" si="2"/>
        <v>39</v>
      </c>
      <c r="H90" s="73">
        <f t="shared" si="2"/>
        <v>44</v>
      </c>
      <c r="I90" s="73">
        <f t="shared" si="2"/>
        <v>43</v>
      </c>
      <c r="J90" s="73">
        <f t="shared" si="2"/>
        <v>36</v>
      </c>
      <c r="K90" s="73">
        <f t="shared" si="2"/>
        <v>43</v>
      </c>
      <c r="L90" s="73">
        <f t="shared" si="2"/>
        <v>41</v>
      </c>
      <c r="M90" s="73">
        <f t="shared" si="2"/>
        <v>52</v>
      </c>
      <c r="N90" s="73">
        <f t="shared" si="2"/>
        <v>35</v>
      </c>
      <c r="O90" s="73">
        <f t="shared" si="2"/>
        <v>25</v>
      </c>
      <c r="P90" s="73">
        <f t="shared" si="2"/>
        <v>30</v>
      </c>
      <c r="Q90" s="73">
        <f t="shared" si="2"/>
        <v>36</v>
      </c>
      <c r="R90" s="73">
        <f t="shared" si="2"/>
        <v>42</v>
      </c>
      <c r="S90" s="73">
        <f t="shared" si="2"/>
        <v>48</v>
      </c>
      <c r="T90" s="73">
        <f t="shared" si="2"/>
        <v>34</v>
      </c>
      <c r="U90" s="73">
        <f t="shared" si="2"/>
        <v>31</v>
      </c>
      <c r="V90" s="4"/>
      <c r="W90" s="4"/>
      <c r="X90" s="5"/>
    </row>
    <row r="91" spans="1:24" ht="76.5" thickTop="1" thickBot="1">
      <c r="A91" s="14"/>
      <c r="B91" s="15" t="s">
        <v>174</v>
      </c>
      <c r="C91" s="15"/>
      <c r="D91" s="16" t="s">
        <v>226</v>
      </c>
      <c r="E91" s="16" t="s">
        <v>218</v>
      </c>
      <c r="F91" s="34" t="s">
        <v>209</v>
      </c>
      <c r="G91" s="34" t="s">
        <v>203</v>
      </c>
      <c r="H91" s="16" t="s">
        <v>199</v>
      </c>
      <c r="I91" s="16" t="s">
        <v>177</v>
      </c>
      <c r="J91" s="16" t="s">
        <v>155</v>
      </c>
      <c r="K91" s="17" t="s">
        <v>156</v>
      </c>
      <c r="L91" s="17" t="s">
        <v>157</v>
      </c>
      <c r="M91" s="17" t="s">
        <v>156</v>
      </c>
      <c r="N91" s="17" t="s">
        <v>158</v>
      </c>
      <c r="O91" s="16" t="s">
        <v>163</v>
      </c>
      <c r="P91" s="17" t="s">
        <v>158</v>
      </c>
      <c r="Q91" s="17" t="s">
        <v>172</v>
      </c>
      <c r="R91" s="17" t="s">
        <v>159</v>
      </c>
      <c r="S91" s="17" t="s">
        <v>160</v>
      </c>
      <c r="T91" s="17" t="s">
        <v>161</v>
      </c>
      <c r="U91" s="17" t="s">
        <v>162</v>
      </c>
      <c r="V91" s="4"/>
      <c r="W91" s="4"/>
      <c r="X91" s="5"/>
    </row>
    <row r="92" spans="1:24" ht="211.5" customHeight="1" thickTop="1" thickBot="1">
      <c r="A92" s="35" t="s">
        <v>192</v>
      </c>
      <c r="B92" s="36" t="s">
        <v>201</v>
      </c>
      <c r="C92" s="36"/>
      <c r="D92" s="37" t="s">
        <v>229</v>
      </c>
      <c r="E92" s="37" t="s">
        <v>216</v>
      </c>
      <c r="F92" s="37" t="s">
        <v>210</v>
      </c>
      <c r="G92" s="37" t="s">
        <v>204</v>
      </c>
      <c r="H92" s="38" t="s">
        <v>200</v>
      </c>
      <c r="I92" s="39" t="s">
        <v>181</v>
      </c>
      <c r="J92" s="40" t="s">
        <v>180</v>
      </c>
      <c r="K92" s="41" t="s">
        <v>164</v>
      </c>
      <c r="L92" s="41" t="s">
        <v>173</v>
      </c>
      <c r="M92" s="41" t="s">
        <v>166</v>
      </c>
      <c r="N92" s="41" t="s">
        <v>165</v>
      </c>
      <c r="O92" s="41" t="s">
        <v>164</v>
      </c>
      <c r="P92" s="41" t="s">
        <v>164</v>
      </c>
      <c r="Q92" s="41" t="s">
        <v>167</v>
      </c>
      <c r="R92" s="41" t="s">
        <v>171</v>
      </c>
      <c r="S92" s="42" t="s">
        <v>168</v>
      </c>
      <c r="T92" s="41" t="s">
        <v>169</v>
      </c>
      <c r="U92" s="43" t="s">
        <v>170</v>
      </c>
      <c r="V92" s="12"/>
      <c r="W92" s="12"/>
      <c r="X92" s="13"/>
    </row>
    <row r="93" spans="1:24" ht="99.75" customHeight="1" thickTop="1" thickBot="1">
      <c r="A93" s="102" t="s">
        <v>176</v>
      </c>
      <c r="B93" s="103"/>
      <c r="C93" s="56"/>
      <c r="D93" s="57"/>
      <c r="E93" s="45" t="s">
        <v>217</v>
      </c>
      <c r="F93" s="32" t="s">
        <v>206</v>
      </c>
      <c r="G93" s="32" t="s">
        <v>205</v>
      </c>
      <c r="H93" s="23"/>
      <c r="I93" s="24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33"/>
      <c r="U93" s="12"/>
      <c r="V93" s="18"/>
      <c r="W93" s="18"/>
      <c r="X93" s="19"/>
    </row>
    <row r="94" spans="1:24" ht="39" thickTop="1">
      <c r="A94" s="25"/>
      <c r="B94" s="25"/>
      <c r="C94" s="25"/>
      <c r="D94" s="25"/>
      <c r="E94" s="25"/>
      <c r="F94" s="25"/>
      <c r="G94" s="25"/>
      <c r="H94" s="27" t="s">
        <v>189</v>
      </c>
      <c r="I94" s="25"/>
      <c r="J94" s="4"/>
      <c r="K94" s="4"/>
      <c r="L94" s="4"/>
      <c r="M94" s="4"/>
      <c r="N94" s="4"/>
      <c r="O94" s="4"/>
      <c r="P94" s="4"/>
      <c r="Q94" s="4"/>
      <c r="R94" s="4"/>
      <c r="S94" s="4"/>
      <c r="T94" s="26"/>
      <c r="U94" s="4"/>
      <c r="V94" s="4"/>
      <c r="W94" s="4"/>
      <c r="X94" s="4"/>
    </row>
    <row r="95" spans="1:24" ht="26.25" thickBot="1">
      <c r="H95" s="28" t="s">
        <v>184</v>
      </c>
      <c r="I95" s="2">
        <f>COUNTIF(I8:I89,"x")</f>
        <v>10</v>
      </c>
    </row>
    <row r="96" spans="1:24" ht="29.25" customHeight="1" thickTop="1" thickBot="1">
      <c r="H96" s="29" t="s">
        <v>185</v>
      </c>
      <c r="I96" s="20">
        <f>COUNTIF(I8:I89,"#")</f>
        <v>21</v>
      </c>
    </row>
    <row r="97" spans="8:9" ht="27.75" thickTop="1" thickBot="1">
      <c r="H97" s="29" t="s">
        <v>186</v>
      </c>
      <c r="I97" s="20">
        <f>COUNTIF(I8:I89,"z")</f>
        <v>12</v>
      </c>
    </row>
    <row r="98" spans="8:9" ht="16.5" thickTop="1" thickBot="1">
      <c r="H98" s="30" t="s">
        <v>187</v>
      </c>
      <c r="I98" s="21">
        <f>I95+I96</f>
        <v>31</v>
      </c>
    </row>
    <row r="99" spans="8:9" ht="16.5" thickTop="1" thickBot="1">
      <c r="H99" s="30" t="s">
        <v>188</v>
      </c>
      <c r="I99" s="21">
        <f>I96+I97</f>
        <v>33</v>
      </c>
    </row>
    <row r="100" spans="8:9" ht="6.75" customHeight="1" thickTop="1">
      <c r="H100" s="31"/>
    </row>
    <row r="101" spans="8:9" ht="39.75" thickBot="1">
      <c r="H101" s="29" t="s">
        <v>202</v>
      </c>
      <c r="I101" s="20">
        <f>SUM(I95:I97)</f>
        <v>43</v>
      </c>
    </row>
    <row r="102" spans="8:9" ht="15.75" thickTop="1"/>
  </sheetData>
  <sortState ref="A7:V88">
    <sortCondition ref="A7:A88"/>
  </sortState>
  <mergeCells count="4">
    <mergeCell ref="A1:X1"/>
    <mergeCell ref="B2:U2"/>
    <mergeCell ref="A93:B93"/>
    <mergeCell ref="J4:M4"/>
  </mergeCell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Front-Page</vt:lpstr>
      <vt:lpstr>DawnChorus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Yates</dc:creator>
  <cp:lastModifiedBy>Alastair Yates</cp:lastModifiedBy>
  <dcterms:created xsi:type="dcterms:W3CDTF">2020-05-19T15:29:51Z</dcterms:created>
  <dcterms:modified xsi:type="dcterms:W3CDTF">2026-05-17T09:18:00Z</dcterms:modified>
</cp:coreProperties>
</file>